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quintero\AppData\Local\Microsoft\Windows\INetCache\Content.Outlook\QOPYY6LS\"/>
    </mc:Choice>
  </mc:AlternateContent>
  <xr:revisionPtr revIDLastSave="0" documentId="13_ncr:1_{9BBE96D4-DCA9-4B0C-A341-8E3D873D38CC}" xr6:coauthVersionLast="47" xr6:coauthVersionMax="47" xr10:uidLastSave="{00000000-0000-0000-0000-000000000000}"/>
  <bookViews>
    <workbookView xWindow="-120" yWindow="-120" windowWidth="20730" windowHeight="11160" tabRatio="599" activeTab="2" xr2:uid="{00000000-000D-0000-FFFF-FFFF00000000}"/>
  </bookViews>
  <sheets>
    <sheet name="Ejecc Pptal_31ene_22" sheetId="1" r:id="rId1"/>
    <sheet name="Ejec ing 31ene22" sheetId="29" r:id="rId2"/>
    <sheet name="Ejec gastos 31ene22" sheetId="28" r:id="rId3"/>
  </sheets>
  <externalReferences>
    <externalReference r:id="rId4"/>
  </externalReferences>
  <definedNames>
    <definedName name="_xlnm.Print_Area" localSheetId="0">'Ejecc Pptal_31ene_22'!$A$1:$I$34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7" i="1"/>
  <c r="D7" i="1"/>
  <c r="C8" i="1"/>
  <c r="C7" i="1"/>
  <c r="B8" i="1"/>
  <c r="B7" i="1"/>
  <c r="K43" i="29"/>
  <c r="L43" i="29" s="1"/>
  <c r="L42" i="29"/>
  <c r="K42" i="29"/>
  <c r="K41" i="29"/>
  <c r="L41" i="29" s="1"/>
  <c r="K40" i="29"/>
  <c r="L40" i="29" s="1"/>
  <c r="K39" i="29"/>
  <c r="K38" i="29"/>
  <c r="K37" i="29"/>
  <c r="K36" i="29"/>
  <c r="L36" i="29" s="1"/>
  <c r="K35" i="29"/>
  <c r="L35" i="29" s="1"/>
  <c r="K34" i="29"/>
  <c r="L34" i="29" s="1"/>
  <c r="K33" i="29"/>
  <c r="L33" i="29" s="1"/>
  <c r="K32" i="29"/>
  <c r="L32" i="29" s="1"/>
  <c r="L31" i="29"/>
  <c r="K31" i="29"/>
  <c r="K30" i="29"/>
  <c r="L30" i="29" s="1"/>
  <c r="L29" i="29"/>
  <c r="K29" i="29"/>
  <c r="K28" i="29"/>
  <c r="L28" i="29" s="1"/>
  <c r="L27" i="29"/>
  <c r="K27" i="29"/>
  <c r="K26" i="29"/>
  <c r="L26" i="29" s="1"/>
  <c r="L25" i="29"/>
  <c r="K25" i="29"/>
  <c r="K24" i="29"/>
  <c r="L24" i="29" s="1"/>
  <c r="L23" i="29"/>
  <c r="K23" i="29"/>
  <c r="K22" i="29"/>
  <c r="L22" i="29" s="1"/>
  <c r="L21" i="29"/>
  <c r="K21" i="29"/>
  <c r="K20" i="29"/>
  <c r="L20" i="29" s="1"/>
  <c r="L19" i="29"/>
  <c r="K19" i="29"/>
  <c r="K18" i="29"/>
  <c r="L18" i="29" s="1"/>
  <c r="L17" i="29"/>
  <c r="K17" i="29"/>
  <c r="K16" i="29"/>
  <c r="L16" i="29" s="1"/>
  <c r="L15" i="29"/>
  <c r="K15" i="29"/>
  <c r="K14" i="29"/>
  <c r="L14" i="29" s="1"/>
  <c r="K13" i="29"/>
  <c r="K12" i="29"/>
  <c r="L12" i="29" s="1"/>
  <c r="K11" i="29"/>
  <c r="L11" i="29" s="1"/>
  <c r="K10" i="29"/>
  <c r="L10" i="29" s="1"/>
  <c r="K9" i="29"/>
  <c r="L9" i="29" s="1"/>
  <c r="L8" i="29"/>
  <c r="K8" i="29"/>
  <c r="K7" i="29"/>
  <c r="L7" i="29" s="1"/>
  <c r="A3" i="1" l="1"/>
  <c r="E16" i="1" l="1"/>
  <c r="E15" i="1"/>
  <c r="E14" i="1"/>
  <c r="C16" i="1"/>
  <c r="C15" i="1"/>
  <c r="C14" i="1"/>
  <c r="B16" i="1"/>
  <c r="B15" i="1"/>
  <c r="B14" i="1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O26" i="28"/>
  <c r="O27" i="28"/>
  <c r="O28" i="28"/>
  <c r="O29" i="28"/>
  <c r="O30" i="28"/>
  <c r="O31" i="28"/>
  <c r="O32" i="28"/>
  <c r="O33" i="28"/>
  <c r="O34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O50" i="28"/>
  <c r="O51" i="28"/>
  <c r="O52" i="28"/>
  <c r="O53" i="28"/>
  <c r="O54" i="28"/>
  <c r="O55" i="28"/>
  <c r="O56" i="28"/>
  <c r="O57" i="28"/>
  <c r="O58" i="28"/>
  <c r="O59" i="28"/>
  <c r="O60" i="28"/>
  <c r="O61" i="28"/>
  <c r="O62" i="28"/>
  <c r="O63" i="28"/>
  <c r="O64" i="28"/>
  <c r="O65" i="28"/>
  <c r="O66" i="28"/>
  <c r="O67" i="28"/>
  <c r="O68" i="28"/>
  <c r="O69" i="28"/>
  <c r="O70" i="28"/>
  <c r="O71" i="28"/>
  <c r="O72" i="28"/>
  <c r="O73" i="28"/>
  <c r="O74" i="28"/>
  <c r="O75" i="28"/>
  <c r="O76" i="28"/>
  <c r="O77" i="28"/>
  <c r="O78" i="28"/>
  <c r="O79" i="28"/>
  <c r="O80" i="28"/>
  <c r="O81" i="28"/>
  <c r="O82" i="28"/>
  <c r="O83" i="28"/>
  <c r="O84" i="28"/>
  <c r="O85" i="28"/>
  <c r="O86" i="28"/>
  <c r="O87" i="28"/>
  <c r="O88" i="28"/>
  <c r="O89" i="28"/>
  <c r="O90" i="28"/>
  <c r="O91" i="28"/>
  <c r="O92" i="28"/>
  <c r="O93" i="28"/>
  <c r="O94" i="28"/>
  <c r="O95" i="28"/>
  <c r="O96" i="28"/>
  <c r="O97" i="28"/>
  <c r="O98" i="28"/>
  <c r="O99" i="28"/>
  <c r="O100" i="28"/>
  <c r="O101" i="28"/>
  <c r="O102" i="28"/>
  <c r="O103" i="28"/>
  <c r="O104" i="28"/>
  <c r="O105" i="28"/>
  <c r="O106" i="28"/>
  <c r="O107" i="28"/>
  <c r="O108" i="28"/>
  <c r="O109" i="28"/>
  <c r="O110" i="28"/>
  <c r="O111" i="28"/>
  <c r="O112" i="28"/>
  <c r="O113" i="28"/>
  <c r="O114" i="28"/>
  <c r="O115" i="28"/>
  <c r="O116" i="28"/>
  <c r="O117" i="28"/>
  <c r="O118" i="28"/>
  <c r="O119" i="28"/>
  <c r="O120" i="28"/>
  <c r="O121" i="28"/>
  <c r="O122" i="28"/>
  <c r="O123" i="28"/>
  <c r="O124" i="28"/>
  <c r="O125" i="28"/>
  <c r="O126" i="28"/>
  <c r="O127" i="28"/>
  <c r="O128" i="28"/>
  <c r="O129" i="28"/>
  <c r="O130" i="28"/>
  <c r="O131" i="28"/>
  <c r="O132" i="28"/>
  <c r="O133" i="28"/>
  <c r="O134" i="28"/>
  <c r="O135" i="28"/>
  <c r="O136" i="28"/>
  <c r="O137" i="28"/>
  <c r="O138" i="28"/>
  <c r="O139" i="28"/>
  <c r="O140" i="28"/>
  <c r="O141" i="28"/>
  <c r="O142" i="28"/>
  <c r="O143" i="28"/>
  <c r="O144" i="28"/>
  <c r="O146" i="28"/>
  <c r="O147" i="28"/>
  <c r="O148" i="28"/>
  <c r="O149" i="28"/>
  <c r="O150" i="28"/>
  <c r="O151" i="28"/>
  <c r="O152" i="28"/>
  <c r="O153" i="28"/>
  <c r="O154" i="28"/>
  <c r="O155" i="28"/>
  <c r="O156" i="28"/>
  <c r="O157" i="28"/>
  <c r="O158" i="28"/>
  <c r="O159" i="28"/>
  <c r="O160" i="28"/>
  <c r="O161" i="28"/>
  <c r="O162" i="28"/>
  <c r="O163" i="28"/>
  <c r="O164" i="28"/>
  <c r="O165" i="28"/>
  <c r="O166" i="28"/>
  <c r="O167" i="28"/>
  <c r="O168" i="28"/>
  <c r="O169" i="28"/>
  <c r="O170" i="28"/>
  <c r="O171" i="28"/>
  <c r="O172" i="28"/>
  <c r="O173" i="28"/>
  <c r="O174" i="28"/>
  <c r="O175" i="28"/>
  <c r="O177" i="28"/>
  <c r="O178" i="28"/>
  <c r="O179" i="28"/>
  <c r="O180" i="28"/>
  <c r="O181" i="28"/>
  <c r="O182" i="28"/>
  <c r="O183" i="28"/>
  <c r="O184" i="28"/>
  <c r="O185" i="28"/>
  <c r="O186" i="28"/>
  <c r="O187" i="28"/>
  <c r="O188" i="28"/>
  <c r="O189" i="28"/>
  <c r="O190" i="28"/>
  <c r="O7" i="28"/>
  <c r="D8" i="1" l="1"/>
  <c r="D15" i="1" l="1"/>
  <c r="D16" i="1"/>
  <c r="B13" i="1" l="1"/>
  <c r="B12" i="1" s="1"/>
  <c r="D14" i="1"/>
  <c r="F16" i="1"/>
  <c r="F15" i="1"/>
  <c r="C13" i="1"/>
  <c r="C12" i="1" s="1"/>
  <c r="E13" i="1"/>
  <c r="E12" i="1" s="1"/>
  <c r="C6" i="1"/>
  <c r="B6" i="1"/>
  <c r="D6" i="1" l="1"/>
  <c r="F7" i="1"/>
  <c r="E6" i="1"/>
  <c r="D13" i="1"/>
  <c r="D12" i="1" s="1"/>
  <c r="F8" i="1"/>
  <c r="F14" i="1"/>
  <c r="F6" i="1" l="1"/>
  <c r="F13" i="1"/>
  <c r="F12" i="1"/>
</calcChain>
</file>

<file path=xl/sharedStrings.xml><?xml version="1.0" encoding="utf-8"?>
<sst xmlns="http://schemas.openxmlformats.org/spreadsheetml/2006/main" count="1012" uniqueCount="265">
  <si>
    <t>DETALLE</t>
  </si>
  <si>
    <t>Ppto Inicial</t>
  </si>
  <si>
    <t>Ppto Definitivo</t>
  </si>
  <si>
    <t xml:space="preserve">Recaudos </t>
  </si>
  <si>
    <t>INGRESOS</t>
  </si>
  <si>
    <t>INGRESOS CORRIENTES</t>
  </si>
  <si>
    <t>Ejecución Presupuestal</t>
  </si>
  <si>
    <t>GASTOS</t>
  </si>
  <si>
    <t>GASTOS DE FUNCIONAMIENTO</t>
  </si>
  <si>
    <t>Cifras expresadas en pesos</t>
  </si>
  <si>
    <t xml:space="preserve">GASTOS DE PERSONAL </t>
  </si>
  <si>
    <t>Código Rubro</t>
  </si>
  <si>
    <t>Descripción</t>
  </si>
  <si>
    <t>Presupuesto Inicial</t>
  </si>
  <si>
    <t>Contracréditos Acumulados</t>
  </si>
  <si>
    <t>Presupuesto Final</t>
  </si>
  <si>
    <t>Disponibilidades Acumuladas</t>
  </si>
  <si>
    <t>Compromisos Acumulados</t>
  </si>
  <si>
    <t>Orden de Pago Acumulado</t>
  </si>
  <si>
    <t>Egresos Acumulados</t>
  </si>
  <si>
    <t>Porcentaje de ejecución</t>
  </si>
  <si>
    <t>AGENCIA DE COOPERACIÓN E INVERSIÓN DE MEDELLÍN Y EL ÁREA METROPOLITANA - ACI MEDELLÍN</t>
  </si>
  <si>
    <t xml:space="preserve">EJECUCIÓN PRESUPUESTAL DE INGRESOS </t>
  </si>
  <si>
    <t>RECURSOS DE CAPITAL</t>
  </si>
  <si>
    <t>Créditos Acumlados</t>
  </si>
  <si>
    <t>CLAUDIA ENET QUINTERO S.</t>
  </si>
  <si>
    <t>Coordinadora de Contabilidad</t>
  </si>
  <si>
    <t>CC. 43.527.650</t>
  </si>
  <si>
    <t>T.P. 67065-T</t>
  </si>
  <si>
    <t>ADQUISICIÓN DE BIENES Y SERVICIOS</t>
  </si>
  <si>
    <t>GASTOS POR TRIBUTOS, MULTAS, SANCIONES E INTERESES DE MORA</t>
  </si>
  <si>
    <t>Depósitos</t>
  </si>
  <si>
    <t>1.1</t>
  </si>
  <si>
    <t>1.1.02</t>
  </si>
  <si>
    <t>1.1.02.05</t>
  </si>
  <si>
    <t>1.1.02.05.001</t>
  </si>
  <si>
    <t>1.1.02.05.001.08</t>
  </si>
  <si>
    <t>1.1.02.06</t>
  </si>
  <si>
    <t>1.1.02.06.006</t>
  </si>
  <si>
    <t>1.1.02.06.006.06</t>
  </si>
  <si>
    <t>1.2</t>
  </si>
  <si>
    <t>1.2.05</t>
  </si>
  <si>
    <t>1.2.05.02</t>
  </si>
  <si>
    <t>1.2.10</t>
  </si>
  <si>
    <t>1.2.10.01</t>
  </si>
  <si>
    <t>1.2.14</t>
  </si>
  <si>
    <t>1.2.14.04</t>
  </si>
  <si>
    <t>2.1</t>
  </si>
  <si>
    <t>2.1.1</t>
  </si>
  <si>
    <t>2.1.1.01</t>
  </si>
  <si>
    <t>2.1.1.01.01</t>
  </si>
  <si>
    <t>2.1.1.01.01.001</t>
  </si>
  <si>
    <t>2.1.1.01.01.001.01</t>
  </si>
  <si>
    <t>2.1.1.01.01.001.02</t>
  </si>
  <si>
    <t>2.1.1.01.01.001.05</t>
  </si>
  <si>
    <t>2.1.1.01.01.001.06</t>
  </si>
  <si>
    <t>2.1.1.01.01.001.08</t>
  </si>
  <si>
    <t>2.1.1.01.01.001.08.01</t>
  </si>
  <si>
    <t>2.1.1.01.01.001.08.02</t>
  </si>
  <si>
    <t>2.1.1.01.02</t>
  </si>
  <si>
    <t>2.1.1.01.02.001</t>
  </si>
  <si>
    <t>2.1.1.01.02.002</t>
  </si>
  <si>
    <t>2.1.1.01.02.003</t>
  </si>
  <si>
    <t>2.1.1.01.02.004</t>
  </si>
  <si>
    <t>2.1.1.01.02.005</t>
  </si>
  <si>
    <t>2.1.1.01.02.006</t>
  </si>
  <si>
    <t>2.1.1.01.02.007</t>
  </si>
  <si>
    <t>2.1.1.01.03</t>
  </si>
  <si>
    <t>2.1.1.01.03.001</t>
  </si>
  <si>
    <t>2.1.1.01.03.001.01</t>
  </si>
  <si>
    <t>2.1.1.01.03.069</t>
  </si>
  <si>
    <t>2.1.2</t>
  </si>
  <si>
    <t>2.1.2.02</t>
  </si>
  <si>
    <t>2.1.2.02.01</t>
  </si>
  <si>
    <t>2.1.2.02.01.002</t>
  </si>
  <si>
    <t>2.1.2.02.01.003</t>
  </si>
  <si>
    <t>2.1.2.02.01.004</t>
  </si>
  <si>
    <t>2.1.2.02.02</t>
  </si>
  <si>
    <t>2.1.2.02.02.005</t>
  </si>
  <si>
    <t>2.1.2.02.02.006</t>
  </si>
  <si>
    <t>2.1.2.02.02.007</t>
  </si>
  <si>
    <t>2.1.2.02.02.008</t>
  </si>
  <si>
    <t>2.1.2.02.02.009</t>
  </si>
  <si>
    <t>2.1.8</t>
  </si>
  <si>
    <t>2.1.8.04</t>
  </si>
  <si>
    <t>2.1.8.04.01</t>
  </si>
  <si>
    <t>1.2.13</t>
  </si>
  <si>
    <t>1.2.13.01</t>
  </si>
  <si>
    <t>1.2.10.02</t>
  </si>
  <si>
    <t xml:space="preserve">ELEONORA BETANCUR GONZÁLEZ </t>
  </si>
  <si>
    <t>Directora Ejecutiva</t>
  </si>
  <si>
    <t>CC. 28.548.432</t>
  </si>
  <si>
    <t>Adiciones/ Traslados</t>
  </si>
  <si>
    <t>INGRESOS NO TRIBUTARIOS</t>
  </si>
  <si>
    <t>CONTRIBUCIONES</t>
  </si>
  <si>
    <t>VENTA DE BIENES Y SERVICIOS</t>
  </si>
  <si>
    <t>VENTAS DE ESTABLECIMIENTOS DE MERCADO</t>
  </si>
  <si>
    <t>SERVICIOS PRESTADOS A LAS EMPRESAS Y SERVICIOS DE PRODUCCION</t>
  </si>
  <si>
    <t>CCPET01 - CPC V2.1 AC</t>
  </si>
  <si>
    <t>Otros servicios de la administración pública n.c.p.</t>
  </si>
  <si>
    <t>Servicios de la administración pública relacionados con asuntos económicos, comerciales y laborales</t>
  </si>
  <si>
    <t>CCPET02 - UNIDAD EJECUTORA</t>
  </si>
  <si>
    <t>1.0</t>
  </si>
  <si>
    <t>ENTIDADES DIFERENTES A ENTIDADES TERRITORIALES - GESTION GENERAL</t>
  </si>
  <si>
    <t>CCPET04 - CÓDIGO ÚNICO INSTITUCIONAL</t>
  </si>
  <si>
    <t>890904996:1 - Empresas Públicas de Medellín</t>
  </si>
  <si>
    <t>890984423:3 - Área Metropolitana del Valle de Aburrá</t>
  </si>
  <si>
    <t>CCPET05 - FUENTES DE FINANCIACIÓN</t>
  </si>
  <si>
    <t>31.0</t>
  </si>
  <si>
    <t>1.2.3.2.09 - VENTA DE BIENES Y SERVICIOS</t>
  </si>
  <si>
    <t>CCPET83 - ATRIBUTO EJECUCIÓN CON / SIN SITUACIÓN DE FONDOS</t>
  </si>
  <si>
    <t>CSF</t>
  </si>
  <si>
    <t>Con Situación de Fondos</t>
  </si>
  <si>
    <t>TRANSFERENCIAS CORRIENTES</t>
  </si>
  <si>
    <t>TRANSFERENCIAS DE OTRAS ENTIDADES DEL GOBIERNO GENERAL</t>
  </si>
  <si>
    <t>OTRAS UNIDADES DE GOBIERNO</t>
  </si>
  <si>
    <t>890905211:1 - Medellín</t>
  </si>
  <si>
    <t>37.0</t>
  </si>
  <si>
    <t>1.2.3.3.04 - OTRAS TRANSFERENCIAS CORRIENTES DE OTRAS ENTIDADES DEL GOBIERNO GENERAL</t>
  </si>
  <si>
    <t>RENDIMIENTOS FINANCIEROS</t>
  </si>
  <si>
    <t>DEPOSITOS</t>
  </si>
  <si>
    <t>97.0</t>
  </si>
  <si>
    <t>1.3.2.3.05 - OTROS RENDIMIENTOS FINANCIEROS</t>
  </si>
  <si>
    <t>CCPET08 - AUXILIAR RENDIMIENTOS FINANCIEROS</t>
  </si>
  <si>
    <t>RECURSOS DEL BALANCE</t>
  </si>
  <si>
    <t>CANCELACION RESERVAS</t>
  </si>
  <si>
    <t>99.0</t>
  </si>
  <si>
    <t>1.3.3.0.00 - RECURSOS DEL BALANCE DE DESTINACION ESPECIFICA POR ACTO ADMINISTRATIVO</t>
  </si>
  <si>
    <t>SUPERAVIT FISCAL</t>
  </si>
  <si>
    <t>REINTEGROS Y OTROS RECURSOS NO APROPIADOS</t>
  </si>
  <si>
    <t>REINTEGROS</t>
  </si>
  <si>
    <t>RECURSOS DE TERCEROS</t>
  </si>
  <si>
    <t>RECURSOS DE TERCEROS EN ADMINISTRACION</t>
  </si>
  <si>
    <t>73.0</t>
  </si>
  <si>
    <t>1.3.1.1.12 - RECURSOS DE TERCEROS</t>
  </si>
  <si>
    <t>Clasificador raíz</t>
  </si>
  <si>
    <t>Código</t>
  </si>
  <si>
    <t>Nombre clasificador</t>
  </si>
  <si>
    <t>Adiciones Período</t>
  </si>
  <si>
    <t>FUNCIONAMIENTO</t>
  </si>
  <si>
    <t>GASTOS DE PERSONAL</t>
  </si>
  <si>
    <t>PLANTA DE PERSONAL PERMANENTE</t>
  </si>
  <si>
    <t>FACTORES CONSTITUTIVOS DE SALARIO</t>
  </si>
  <si>
    <t>FACTORES SALARIALES COMUNES</t>
  </si>
  <si>
    <t>SUELDO BASICO</t>
  </si>
  <si>
    <t>HORAS EXTRAS, DOMINICALES, FESTIVOS Y RECARGOS</t>
  </si>
  <si>
    <t>AUXILIO DE TRANSPORTE</t>
  </si>
  <si>
    <t>PRIMA DE SERVICIO</t>
  </si>
  <si>
    <t>PRESTACIONES SOCIALES</t>
  </si>
  <si>
    <t>PRIMA DE NAVIDAD</t>
  </si>
  <si>
    <t>PRIMA DE VACACIONES</t>
  </si>
  <si>
    <t>FACTORES SALARIALES ESPECIALES</t>
  </si>
  <si>
    <t>PRIMA DE ANTIGÜEDAD</t>
  </si>
  <si>
    <t>CONTRIBUCIONES INHERENTES A LA NOMINA</t>
  </si>
  <si>
    <t>APORTES A LA SEGURIDAD SOCIAL EN PENSIONES</t>
  </si>
  <si>
    <t>APORTES A LA SEGURIDAD SOCIAL EN SALUD</t>
  </si>
  <si>
    <t>APORTES DE CESANTIAS</t>
  </si>
  <si>
    <t>APORTES A CAJAS DE COMPENSACION FAMILIAR</t>
  </si>
  <si>
    <t>APORTES GENERALES AL SISTEMA DE RIESGOS LABORALES</t>
  </si>
  <si>
    <t>APORTES AL ICBF</t>
  </si>
  <si>
    <t>899999239:2 - Instituto Colombiano de Bienestar Familiar</t>
  </si>
  <si>
    <t>APORTES AL SENA</t>
  </si>
  <si>
    <t>899999034:1 - Servicio Nacional de Aprendizaje</t>
  </si>
  <si>
    <t>REMUNERACIONES NO CONSTITUTIVAS DE FACTOR SALARIAL</t>
  </si>
  <si>
    <t>VACACIONES</t>
  </si>
  <si>
    <t>ESTIMULOS A LOS EMPLEADOS DEL ESTADO</t>
  </si>
  <si>
    <t>APOYO DE SOSTENIMIENTO APRENDICES SENA</t>
  </si>
  <si>
    <t>ADQUISICION DE BIENES Y SERVICIOS</t>
  </si>
  <si>
    <t>ADQUISICIONES DIFERENTES DE ACTIVOS</t>
  </si>
  <si>
    <t>MATERIALES Y SUMINISTROS</t>
  </si>
  <si>
    <t>PRODUCTOS ALIMENTICIOS, BEBIDAS Y TABACO; TEXTILES, PRENDAS DE VESTIR Y PRODUCTOS DE CUERO</t>
  </si>
  <si>
    <t>Café molido</t>
  </si>
  <si>
    <t>Cortinas y colgaduras</t>
  </si>
  <si>
    <t>OTROS BIENES TRANSPORTABLES (EXCEPTO PRODUCTOS METALICOS, MAQUINARIA Y EQUIPO)</t>
  </si>
  <si>
    <t>Papel bond</t>
  </si>
  <si>
    <t>Papel sanitario fraccionado</t>
  </si>
  <si>
    <t>Toallas de papel para cocina</t>
  </si>
  <si>
    <t>Alcohol impotable o desnaturalizado</t>
  </si>
  <si>
    <t>Cartuchos plásticos para impresora de computador</t>
  </si>
  <si>
    <t>PRODUCTOS METALICOS Y PAQUETES DE SOFTWARE</t>
  </si>
  <si>
    <t>Cerraduras para puertas</t>
  </si>
  <si>
    <t>Extinguidores de incendio</t>
  </si>
  <si>
    <t>Partes y accesorios para aparatos para acondicionamiento de aire y calefacción</t>
  </si>
  <si>
    <t>Paquetes de software de administración de bases de datos</t>
  </si>
  <si>
    <t>ADQUISICION DE SERVICIOS</t>
  </si>
  <si>
    <t>SERVICIOS DE LA CONSTRUCCION</t>
  </si>
  <si>
    <t>Servicios de instalación de cables y otros dispositivos eléctricos</t>
  </si>
  <si>
    <t>Otros servicios de instalaciones eléctricas</t>
  </si>
  <si>
    <t>Servicios de fontanería y plomería</t>
  </si>
  <si>
    <t>SERVICIOS DE ALOJAMIENTO; SERVICIOS DE SUMINISTRO DE COMIDAS Y BEBIDAS; SERVICIOS DE TRANSPORTE; Y SERVICIOS DE DISTRIBUCION DE ELECTRICIDAD, GAS Y AGUA</t>
  </si>
  <si>
    <t>Comercio al por menor de equipo de radio y televisión, y aparatos para la reproducción o grabado de sonido en establecimientos especializados</t>
  </si>
  <si>
    <t>Comercio al por menor de artículos de ferretería y herramientas manuales en establecimientos especializados</t>
  </si>
  <si>
    <t>Comercio al por menor de computadores y programas de informática integrados en establecimientos especializados</t>
  </si>
  <si>
    <t>Comercio al por menor de equipo de telecomunicaciones y sus partes en establecimientos especializados</t>
  </si>
  <si>
    <t>Comercio al por menor de combustibles para vehículos automotores,  aceites y grasas  lubricantes y productos relacionados en establecimientos especial</t>
  </si>
  <si>
    <t>Servicios de suministro de comidas a la mesa, en restaurantes</t>
  </si>
  <si>
    <t>Servicios de catering para eventos</t>
  </si>
  <si>
    <t>Servicios de transporte terrestre local regular de pasajeros</t>
  </si>
  <si>
    <t>Servicios de operación de carreteras, puentes y túneles</t>
  </si>
  <si>
    <t>Servicios de parqueaderos</t>
  </si>
  <si>
    <t>Servicios locales de mensajería nacional</t>
  </si>
  <si>
    <t>Servicios de distribución de electricidad (por cuenta propia)</t>
  </si>
  <si>
    <t>Servicios de distribución de agua por tuberías (excepto vapor y agua caliente), por cuenta propia</t>
  </si>
  <si>
    <t>SERVICIOS FINANCIEROS Y SERVICIOS CONEXOS, SERVICIOS INMOBILIARIOS Y SERVICIOS DE LEASING</t>
  </si>
  <si>
    <t>Servicios de seguros contra incendio, terremoto o sustracción</t>
  </si>
  <si>
    <t>Servicios de seguros de cumplimiento</t>
  </si>
  <si>
    <t>Servicios de alquiler o arrendamiento con o sin opción de compra, relativos a bienes inmuebles no residenciales (diferentes a vivienda), propios o arr</t>
  </si>
  <si>
    <t>Servicios de arrendamiento sin opción de compra de equipos de telecomunicaciones sin operario</t>
  </si>
  <si>
    <t>Servicios de asesoramiento y representación jurídica relativos a otros campos del derecho</t>
  </si>
  <si>
    <t>Servicios de documentación y certificación jurídica</t>
  </si>
  <si>
    <t>Servicios de auditoría financiera</t>
  </si>
  <si>
    <t>Servicios de contabilidad</t>
  </si>
  <si>
    <t>Servicios de consultoría en gestión estratégica</t>
  </si>
  <si>
    <t>Servicios de consultoría en gestión administrativa</t>
  </si>
  <si>
    <t>Servicios de gestión de desarrollo empresarial</t>
  </si>
  <si>
    <t>Servicios de relaciones públicas</t>
  </si>
  <si>
    <t>Servicios de diseño y desarrollo de aplicaciones en tecnologías de la información (TI)</t>
  </si>
  <si>
    <t>Software originales</t>
  </si>
  <si>
    <t>Servicios de alojamiento de sitios web (hosting)</t>
  </si>
  <si>
    <t>Otros servicios de alojamiento y suministro de infraestructura en tecnología de la información (TI)</t>
  </si>
  <si>
    <t>Servicios de administración de sistemas informáticos</t>
  </si>
  <si>
    <t>Servicios integrales de publicidad</t>
  </si>
  <si>
    <t>Servicios de marketing directo o publicidad por correo electrónico direccionado</t>
  </si>
  <si>
    <t>Servicios de traducción e interpretación</t>
  </si>
  <si>
    <t>Servicios de telefonía fija (acceso)</t>
  </si>
  <si>
    <t>Servicios móviles de voz</t>
  </si>
  <si>
    <t>Servicios de transmisión de datos</t>
  </si>
  <si>
    <t>Servicios de acceso a Internet de banda ancha</t>
  </si>
  <si>
    <t>Otros servicios de telecomunicaciones vía Internet</t>
  </si>
  <si>
    <t>Servicios de archivos</t>
  </si>
  <si>
    <t>Otros servicios relacionados con el empleo</t>
  </si>
  <si>
    <t>Servicios de sistemas de seguridad</t>
  </si>
  <si>
    <t>Servicios de desinfección y exterminación</t>
  </si>
  <si>
    <t>Servicios especializados de limpieza</t>
  </si>
  <si>
    <t>Servicios de mantenimiento y reparación de computadores y equipos periféricos</t>
  </si>
  <si>
    <t>Servicio de mantenimiento y reparación de vehículos automóviles</t>
  </si>
  <si>
    <t>SERVICIOS PARA LA COMUNIDAD, SOCIALES Y PERSONALES</t>
  </si>
  <si>
    <t>Servicios de educación superior nivel pregrado universitaria</t>
  </si>
  <si>
    <t>Servicios de educación superior nivel posgrado en especialización</t>
  </si>
  <si>
    <t>Servicios de educación superior nivel posgrado en maestría</t>
  </si>
  <si>
    <t>Servicios médicos especializados</t>
  </si>
  <si>
    <t>Servicios de rellenos sanitarios para desechos no peligrosos</t>
  </si>
  <si>
    <t>Otros servicios de saneamiento</t>
  </si>
  <si>
    <t>Servicios proporcionados por organizaciones gremiales, comerciales y de empleadores</t>
  </si>
  <si>
    <t>GASTOS POR TRIBUTOS, TASAS, CONTRIBUCIONES, MULTAS, SANCIONES E INTERESES DE MORA</t>
  </si>
  <si>
    <t>CUOTA DE FISCALIZACION Y AUDITAJE</t>
  </si>
  <si>
    <t>2.1.1.01.01.002</t>
  </si>
  <si>
    <t>2.1.1.01.01.002.12</t>
  </si>
  <si>
    <t>2.1.1.01.03.020</t>
  </si>
  <si>
    <t>Otros servicios de apoyo al transporte n.c.p.</t>
  </si>
  <si>
    <t>Otros servicios financieros n.c.p. (excepto los servicios de la banca de inversión, de seguros y de pensiones)</t>
  </si>
  <si>
    <t>Otros servicios de contenidos en línea (on-line) n.c.p.</t>
  </si>
  <si>
    <t>Servicio de mantenimiento y reparación de otro equipo de transporte n.c.p., excepto vehículos automotores y motocicletas</t>
  </si>
  <si>
    <t>Otros servicios de mantenimiento y reparación de maquinaria y aparatos eléctricos n.c.p.</t>
  </si>
  <si>
    <t>Servicios de impresión litográfica n.c.p.</t>
  </si>
  <si>
    <t>Adiciones</t>
  </si>
  <si>
    <t>EJECUCIÓN PRESUPUESTAL DE INGRESOS Y GASTOS</t>
  </si>
  <si>
    <t>%</t>
  </si>
  <si>
    <t>31 DE ENERO DE 2022</t>
  </si>
  <si>
    <t>DEL 1 AL 31 DE ENERO DE 2022</t>
  </si>
  <si>
    <t>Adiciones Acumuladas</t>
  </si>
  <si>
    <t>Recursos del Balance</t>
  </si>
  <si>
    <t>Recaudos del Período</t>
  </si>
  <si>
    <t>Recursos del Balance + Recaudos del Período</t>
  </si>
  <si>
    <t>Porcentaje de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</si>
</sst>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._.&quot;$&quot;* #,##0_)_%;_._.&quot;$&quot;* \(#,##0\)_%;_._.&quot;$&quot;* 0_)_%;_._.@_)_%"/>
    <numFmt numFmtId="167" formatCode="_._.* #,##0_)_%;_._.* \(#,##0\)_%;_._.* 0_)_%;_._.@_)_%"/>
    <numFmt numFmtId="168" formatCode="#,##0_ ;\-#,##0\ "/>
    <numFmt numFmtId="169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 val="singleAccounting"/>
      <sz val="11"/>
      <name val="Times New Roman"/>
      <family val="1"/>
    </font>
    <font>
      <b/>
      <sz val="12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4" fillId="0" borderId="0" applyFont="0" applyFill="0" applyBorder="0" applyAlignment="0" applyProtection="0"/>
  </cellStyleXfs>
  <cellXfs count="69">
    <xf numFmtId="0" fontId="0" fillId="0" borderId="0" xfId="0"/>
    <xf numFmtId="0" fontId="6" fillId="0" borderId="1" xfId="4" applyFont="1" applyFill="1" applyBorder="1"/>
    <xf numFmtId="165" fontId="6" fillId="0" borderId="1" xfId="3" applyNumberFormat="1" applyFont="1" applyFill="1" applyBorder="1"/>
    <xf numFmtId="0" fontId="7" fillId="0" borderId="1" xfId="4" applyFont="1" applyFill="1" applyBorder="1"/>
    <xf numFmtId="41" fontId="7" fillId="0" borderId="1" xfId="4" applyNumberFormat="1" applyFont="1" applyFill="1" applyBorder="1"/>
    <xf numFmtId="165" fontId="7" fillId="0" borderId="1" xfId="3" applyNumberFormat="1" applyFont="1" applyFill="1" applyBorder="1"/>
    <xf numFmtId="165" fontId="7" fillId="0" borderId="0" xfId="3" applyNumberFormat="1" applyFont="1" applyFill="1"/>
    <xf numFmtId="165" fontId="7" fillId="0" borderId="0" xfId="3" applyNumberFormat="1" applyFont="1"/>
    <xf numFmtId="41" fontId="7" fillId="0" borderId="0" xfId="8" applyFont="1"/>
    <xf numFmtId="10" fontId="7" fillId="0" borderId="0" xfId="3" applyNumberFormat="1" applyFont="1" applyFill="1"/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10" fontId="6" fillId="2" borderId="1" xfId="3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8" applyFont="1" applyFill="1" applyBorder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/>
    <xf numFmtId="165" fontId="7" fillId="0" borderId="0" xfId="3" applyNumberFormat="1" applyFont="1" applyFill="1" applyBorder="1"/>
    <xf numFmtId="0" fontId="7" fillId="0" borderId="0" xfId="4" applyFont="1" applyFill="1" applyBorder="1"/>
    <xf numFmtId="41" fontId="7" fillId="0" borderId="0" xfId="4" applyNumberFormat="1" applyFont="1" applyFill="1" applyBorder="1"/>
    <xf numFmtId="10" fontId="7" fillId="0" borderId="0" xfId="2" applyNumberFormat="1" applyFont="1" applyFill="1" applyBorder="1"/>
    <xf numFmtId="0" fontId="9" fillId="0" borderId="0" xfId="2" applyFont="1"/>
    <xf numFmtId="165" fontId="9" fillId="0" borderId="0" xfId="7" applyNumberFormat="1" applyFont="1"/>
    <xf numFmtId="10" fontId="9" fillId="0" borderId="0" xfId="1" applyNumberFormat="1" applyFont="1"/>
    <xf numFmtId="41" fontId="10" fillId="0" borderId="0" xfId="2" applyNumberFormat="1" applyFont="1" applyFill="1"/>
    <xf numFmtId="165" fontId="10" fillId="0" borderId="0" xfId="7" applyNumberFormat="1" applyFont="1" applyFill="1"/>
    <xf numFmtId="10" fontId="10" fillId="0" borderId="0" xfId="1" applyNumberFormat="1" applyFont="1" applyFill="1"/>
    <xf numFmtId="0" fontId="10" fillId="0" borderId="0" xfId="2" applyFont="1" applyFill="1"/>
    <xf numFmtId="165" fontId="9" fillId="0" borderId="0" xfId="2" applyNumberFormat="1" applyFont="1" applyFill="1"/>
    <xf numFmtId="165" fontId="9" fillId="0" borderId="0" xfId="7" applyNumberFormat="1" applyFont="1" applyFill="1"/>
    <xf numFmtId="10" fontId="9" fillId="0" borderId="0" xfId="1" applyNumberFormat="1" applyFont="1" applyFill="1"/>
    <xf numFmtId="0" fontId="9" fillId="0" borderId="0" xfId="2" applyFont="1" applyFill="1"/>
    <xf numFmtId="0" fontId="6" fillId="2" borderId="1" xfId="5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0" borderId="1" xfId="6" applyFont="1" applyFill="1" applyBorder="1"/>
    <xf numFmtId="41" fontId="6" fillId="0" borderId="1" xfId="6" applyNumberFormat="1" applyFont="1" applyFill="1" applyBorder="1"/>
    <xf numFmtId="0" fontId="7" fillId="0" borderId="1" xfId="6" applyFont="1" applyFill="1" applyBorder="1"/>
    <xf numFmtId="41" fontId="7" fillId="0" borderId="1" xfId="6" applyNumberFormat="1" applyFont="1" applyFill="1" applyBorder="1"/>
    <xf numFmtId="9" fontId="9" fillId="0" borderId="0" xfId="1" applyFont="1"/>
    <xf numFmtId="168" fontId="7" fillId="0" borderId="1" xfId="6" applyNumberFormat="1" applyFont="1" applyFill="1" applyBorder="1"/>
    <xf numFmtId="9" fontId="6" fillId="0" borderId="1" xfId="2" applyNumberFormat="1" applyFont="1" applyFill="1" applyBorder="1"/>
    <xf numFmtId="9" fontId="7" fillId="0" borderId="1" xfId="2" applyNumberFormat="1" applyFont="1" applyFill="1" applyBorder="1"/>
    <xf numFmtId="9" fontId="6" fillId="0" borderId="1" xfId="3" applyNumberFormat="1" applyFont="1" applyFill="1" applyBorder="1"/>
    <xf numFmtId="9" fontId="7" fillId="0" borderId="1" xfId="3" applyNumberFormat="1" applyFont="1" applyFill="1" applyBorder="1"/>
    <xf numFmtId="9" fontId="0" fillId="0" borderId="1" xfId="1" applyFont="1" applyBorder="1"/>
    <xf numFmtId="3" fontId="7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41" fontId="0" fillId="0" borderId="1" xfId="8" applyFont="1" applyBorder="1"/>
    <xf numFmtId="1" fontId="0" fillId="0" borderId="1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41" fontId="0" fillId="0" borderId="0" xfId="8" applyFont="1" applyBorder="1"/>
    <xf numFmtId="9" fontId="0" fillId="0" borderId="0" xfId="1" applyFont="1" applyBorder="1"/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1" fontId="7" fillId="0" borderId="1" xfId="8" applyFont="1" applyBorder="1"/>
    <xf numFmtId="9" fontId="7" fillId="0" borderId="1" xfId="1" applyFont="1" applyBorder="1"/>
    <xf numFmtId="169" fontId="8" fillId="2" borderId="1" xfId="1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/>
    </xf>
    <xf numFmtId="41" fontId="7" fillId="0" borderId="0" xfId="8" applyFont="1" applyAlignment="1">
      <alignment horizontal="center" vertical="center"/>
    </xf>
    <xf numFmtId="41" fontId="7" fillId="0" borderId="2" xfId="8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5" fillId="0" borderId="0" xfId="0" applyFont="1" applyAlignment="1">
      <alignment horizontal="left" vertical="center" wrapText="1"/>
    </xf>
  </cellXfs>
  <cellStyles count="11">
    <cellStyle name="Comma_Worksheet in J: MARKETING Templates D&amp;T Templates Noviembre 2002 Informe Modelo" xfId="10" xr:uid="{00000000-0005-0000-0000-000000000000}"/>
    <cellStyle name="Currency_inicial" xfId="9" xr:uid="{00000000-0005-0000-0000-000001000000}"/>
    <cellStyle name="Millares [0]" xfId="8" builtinId="6"/>
    <cellStyle name="Millares 2" xfId="3" xr:uid="{00000000-0005-0000-0000-000003000000}"/>
    <cellStyle name="Millares 3" xfId="7" xr:uid="{00000000-0005-0000-0000-000004000000}"/>
    <cellStyle name="Normal" xfId="0" builtinId="0"/>
    <cellStyle name="Normal 12" xfId="5" xr:uid="{00000000-0005-0000-0000-000006000000}"/>
    <cellStyle name="Normal 15" xfId="6" xr:uid="{00000000-0005-0000-0000-000007000000}"/>
    <cellStyle name="Normal 16" xfId="4" xr:uid="{00000000-0005-0000-0000-000008000000}"/>
    <cellStyle name="Normal 2 2" xfId="2" xr:uid="{00000000-0005-0000-0000-000009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28</xdr:row>
      <xdr:rowOff>38100</xdr:rowOff>
    </xdr:from>
    <xdr:to>
      <xdr:col>4</xdr:col>
      <xdr:colOff>407035</xdr:colOff>
      <xdr:row>33</xdr:row>
      <xdr:rowOff>113030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0B2E71-9DD9-4755-BB43-EB9B89E449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6115050"/>
          <a:ext cx="7712710" cy="1122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intero/Downloads/1.%20INFORME%20EJECUCION%20PPTAL%20ENERO%202022%20P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IF-Ejecución"/>
      <sheetName val="Ejecución Tipo de Gasto"/>
      <sheetName val="Ejecución Funcionamiento"/>
      <sheetName val="Ejecución Deuda"/>
      <sheetName val="Ejecución Inversión"/>
      <sheetName val="Constitución Rezago 2021"/>
    </sheetNames>
    <sheetDataSet>
      <sheetData sheetId="0"/>
      <sheetData sheetId="1">
        <row r="3">
          <cell r="A3" t="str">
            <v>31 DE ENERO DE 2022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showGridLines="0" topLeftCell="A10" zoomScaleNormal="100" workbookViewId="0">
      <selection activeCell="A9" sqref="A9"/>
    </sheetView>
  </sheetViews>
  <sheetFormatPr baseColWidth="10" defaultRowHeight="16.5" x14ac:dyDescent="0.3"/>
  <cols>
    <col min="1" max="1" width="68.140625" style="25" bestFit="1" customWidth="1"/>
    <col min="2" max="2" width="18.5703125" style="25" bestFit="1" customWidth="1"/>
    <col min="3" max="3" width="21" style="25" customWidth="1"/>
    <col min="4" max="4" width="18.140625" style="25" customWidth="1"/>
    <col min="5" max="5" width="19.7109375" style="25" customWidth="1"/>
    <col min="6" max="6" width="7.42578125" style="7" customWidth="1"/>
    <col min="7" max="7" width="19.140625" style="7" customWidth="1"/>
    <col min="8" max="8" width="14" style="7" customWidth="1"/>
    <col min="9" max="9" width="10.140625" style="25" customWidth="1"/>
    <col min="10" max="11" width="14.5703125" style="26" customWidth="1"/>
    <col min="12" max="12" width="11.42578125" style="27"/>
    <col min="13" max="259" width="11.42578125" style="25"/>
    <col min="260" max="260" width="47.85546875" style="25" customWidth="1"/>
    <col min="261" max="261" width="20.42578125" style="25" customWidth="1"/>
    <col min="262" max="262" width="22.7109375" style="25" customWidth="1"/>
    <col min="263" max="263" width="25.42578125" style="25" customWidth="1"/>
    <col min="264" max="264" width="15.140625" style="25" customWidth="1"/>
    <col min="265" max="265" width="20.42578125" style="25" customWidth="1"/>
    <col min="266" max="267" width="14.5703125" style="25" customWidth="1"/>
    <col min="268" max="515" width="11.42578125" style="25"/>
    <col min="516" max="516" width="47.85546875" style="25" customWidth="1"/>
    <col min="517" max="517" width="20.42578125" style="25" customWidth="1"/>
    <col min="518" max="518" width="22.7109375" style="25" customWidth="1"/>
    <col min="519" max="519" width="25.42578125" style="25" customWidth="1"/>
    <col min="520" max="520" width="15.140625" style="25" customWidth="1"/>
    <col min="521" max="521" width="20.42578125" style="25" customWidth="1"/>
    <col min="522" max="523" width="14.5703125" style="25" customWidth="1"/>
    <col min="524" max="771" width="11.42578125" style="25"/>
    <col min="772" max="772" width="47.85546875" style="25" customWidth="1"/>
    <col min="773" max="773" width="20.42578125" style="25" customWidth="1"/>
    <col min="774" max="774" width="22.7109375" style="25" customWidth="1"/>
    <col min="775" max="775" width="25.42578125" style="25" customWidth="1"/>
    <col min="776" max="776" width="15.140625" style="25" customWidth="1"/>
    <col min="777" max="777" width="20.42578125" style="25" customWidth="1"/>
    <col min="778" max="779" width="14.5703125" style="25" customWidth="1"/>
    <col min="780" max="1027" width="11.42578125" style="25"/>
    <col min="1028" max="1028" width="47.85546875" style="25" customWidth="1"/>
    <col min="1029" max="1029" width="20.42578125" style="25" customWidth="1"/>
    <col min="1030" max="1030" width="22.7109375" style="25" customWidth="1"/>
    <col min="1031" max="1031" width="25.42578125" style="25" customWidth="1"/>
    <col min="1032" max="1032" width="15.140625" style="25" customWidth="1"/>
    <col min="1033" max="1033" width="20.42578125" style="25" customWidth="1"/>
    <col min="1034" max="1035" width="14.5703125" style="25" customWidth="1"/>
    <col min="1036" max="1283" width="11.42578125" style="25"/>
    <col min="1284" max="1284" width="47.85546875" style="25" customWidth="1"/>
    <col min="1285" max="1285" width="20.42578125" style="25" customWidth="1"/>
    <col min="1286" max="1286" width="22.7109375" style="25" customWidth="1"/>
    <col min="1287" max="1287" width="25.42578125" style="25" customWidth="1"/>
    <col min="1288" max="1288" width="15.140625" style="25" customWidth="1"/>
    <col min="1289" max="1289" width="20.42578125" style="25" customWidth="1"/>
    <col min="1290" max="1291" width="14.5703125" style="25" customWidth="1"/>
    <col min="1292" max="1539" width="11.42578125" style="25"/>
    <col min="1540" max="1540" width="47.85546875" style="25" customWidth="1"/>
    <col min="1541" max="1541" width="20.42578125" style="25" customWidth="1"/>
    <col min="1542" max="1542" width="22.7109375" style="25" customWidth="1"/>
    <col min="1543" max="1543" width="25.42578125" style="25" customWidth="1"/>
    <col min="1544" max="1544" width="15.140625" style="25" customWidth="1"/>
    <col min="1545" max="1545" width="20.42578125" style="25" customWidth="1"/>
    <col min="1546" max="1547" width="14.5703125" style="25" customWidth="1"/>
    <col min="1548" max="1795" width="11.42578125" style="25"/>
    <col min="1796" max="1796" width="47.85546875" style="25" customWidth="1"/>
    <col min="1797" max="1797" width="20.42578125" style="25" customWidth="1"/>
    <col min="1798" max="1798" width="22.7109375" style="25" customWidth="1"/>
    <col min="1799" max="1799" width="25.42578125" style="25" customWidth="1"/>
    <col min="1800" max="1800" width="15.140625" style="25" customWidth="1"/>
    <col min="1801" max="1801" width="20.42578125" style="25" customWidth="1"/>
    <col min="1802" max="1803" width="14.5703125" style="25" customWidth="1"/>
    <col min="1804" max="2051" width="11.42578125" style="25"/>
    <col min="2052" max="2052" width="47.85546875" style="25" customWidth="1"/>
    <col min="2053" max="2053" width="20.42578125" style="25" customWidth="1"/>
    <col min="2054" max="2054" width="22.7109375" style="25" customWidth="1"/>
    <col min="2055" max="2055" width="25.42578125" style="25" customWidth="1"/>
    <col min="2056" max="2056" width="15.140625" style="25" customWidth="1"/>
    <col min="2057" max="2057" width="20.42578125" style="25" customWidth="1"/>
    <col min="2058" max="2059" width="14.5703125" style="25" customWidth="1"/>
    <col min="2060" max="2307" width="11.42578125" style="25"/>
    <col min="2308" max="2308" width="47.85546875" style="25" customWidth="1"/>
    <col min="2309" max="2309" width="20.42578125" style="25" customWidth="1"/>
    <col min="2310" max="2310" width="22.7109375" style="25" customWidth="1"/>
    <col min="2311" max="2311" width="25.42578125" style="25" customWidth="1"/>
    <col min="2312" max="2312" width="15.140625" style="25" customWidth="1"/>
    <col min="2313" max="2313" width="20.42578125" style="25" customWidth="1"/>
    <col min="2314" max="2315" width="14.5703125" style="25" customWidth="1"/>
    <col min="2316" max="2563" width="11.42578125" style="25"/>
    <col min="2564" max="2564" width="47.85546875" style="25" customWidth="1"/>
    <col min="2565" max="2565" width="20.42578125" style="25" customWidth="1"/>
    <col min="2566" max="2566" width="22.7109375" style="25" customWidth="1"/>
    <col min="2567" max="2567" width="25.42578125" style="25" customWidth="1"/>
    <col min="2568" max="2568" width="15.140625" style="25" customWidth="1"/>
    <col min="2569" max="2569" width="20.42578125" style="25" customWidth="1"/>
    <col min="2570" max="2571" width="14.5703125" style="25" customWidth="1"/>
    <col min="2572" max="2819" width="11.42578125" style="25"/>
    <col min="2820" max="2820" width="47.85546875" style="25" customWidth="1"/>
    <col min="2821" max="2821" width="20.42578125" style="25" customWidth="1"/>
    <col min="2822" max="2822" width="22.7109375" style="25" customWidth="1"/>
    <col min="2823" max="2823" width="25.42578125" style="25" customWidth="1"/>
    <col min="2824" max="2824" width="15.140625" style="25" customWidth="1"/>
    <col min="2825" max="2825" width="20.42578125" style="25" customWidth="1"/>
    <col min="2826" max="2827" width="14.5703125" style="25" customWidth="1"/>
    <col min="2828" max="3075" width="11.42578125" style="25"/>
    <col min="3076" max="3076" width="47.85546875" style="25" customWidth="1"/>
    <col min="3077" max="3077" width="20.42578125" style="25" customWidth="1"/>
    <col min="3078" max="3078" width="22.7109375" style="25" customWidth="1"/>
    <col min="3079" max="3079" width="25.42578125" style="25" customWidth="1"/>
    <col min="3080" max="3080" width="15.140625" style="25" customWidth="1"/>
    <col min="3081" max="3081" width="20.42578125" style="25" customWidth="1"/>
    <col min="3082" max="3083" width="14.5703125" style="25" customWidth="1"/>
    <col min="3084" max="3331" width="11.42578125" style="25"/>
    <col min="3332" max="3332" width="47.85546875" style="25" customWidth="1"/>
    <col min="3333" max="3333" width="20.42578125" style="25" customWidth="1"/>
    <col min="3334" max="3334" width="22.7109375" style="25" customWidth="1"/>
    <col min="3335" max="3335" width="25.42578125" style="25" customWidth="1"/>
    <col min="3336" max="3336" width="15.140625" style="25" customWidth="1"/>
    <col min="3337" max="3337" width="20.42578125" style="25" customWidth="1"/>
    <col min="3338" max="3339" width="14.5703125" style="25" customWidth="1"/>
    <col min="3340" max="3587" width="11.42578125" style="25"/>
    <col min="3588" max="3588" width="47.85546875" style="25" customWidth="1"/>
    <col min="3589" max="3589" width="20.42578125" style="25" customWidth="1"/>
    <col min="3590" max="3590" width="22.7109375" style="25" customWidth="1"/>
    <col min="3591" max="3591" width="25.42578125" style="25" customWidth="1"/>
    <col min="3592" max="3592" width="15.140625" style="25" customWidth="1"/>
    <col min="3593" max="3593" width="20.42578125" style="25" customWidth="1"/>
    <col min="3594" max="3595" width="14.5703125" style="25" customWidth="1"/>
    <col min="3596" max="3843" width="11.42578125" style="25"/>
    <col min="3844" max="3844" width="47.85546875" style="25" customWidth="1"/>
    <col min="3845" max="3845" width="20.42578125" style="25" customWidth="1"/>
    <col min="3846" max="3846" width="22.7109375" style="25" customWidth="1"/>
    <col min="3847" max="3847" width="25.42578125" style="25" customWidth="1"/>
    <col min="3848" max="3848" width="15.140625" style="25" customWidth="1"/>
    <col min="3849" max="3849" width="20.42578125" style="25" customWidth="1"/>
    <col min="3850" max="3851" width="14.5703125" style="25" customWidth="1"/>
    <col min="3852" max="4099" width="11.42578125" style="25"/>
    <col min="4100" max="4100" width="47.85546875" style="25" customWidth="1"/>
    <col min="4101" max="4101" width="20.42578125" style="25" customWidth="1"/>
    <col min="4102" max="4102" width="22.7109375" style="25" customWidth="1"/>
    <col min="4103" max="4103" width="25.42578125" style="25" customWidth="1"/>
    <col min="4104" max="4104" width="15.140625" style="25" customWidth="1"/>
    <col min="4105" max="4105" width="20.42578125" style="25" customWidth="1"/>
    <col min="4106" max="4107" width="14.5703125" style="25" customWidth="1"/>
    <col min="4108" max="4355" width="11.42578125" style="25"/>
    <col min="4356" max="4356" width="47.85546875" style="25" customWidth="1"/>
    <col min="4357" max="4357" width="20.42578125" style="25" customWidth="1"/>
    <col min="4358" max="4358" width="22.7109375" style="25" customWidth="1"/>
    <col min="4359" max="4359" width="25.42578125" style="25" customWidth="1"/>
    <col min="4360" max="4360" width="15.140625" style="25" customWidth="1"/>
    <col min="4361" max="4361" width="20.42578125" style="25" customWidth="1"/>
    <col min="4362" max="4363" width="14.5703125" style="25" customWidth="1"/>
    <col min="4364" max="4611" width="11.42578125" style="25"/>
    <col min="4612" max="4612" width="47.85546875" style="25" customWidth="1"/>
    <col min="4613" max="4613" width="20.42578125" style="25" customWidth="1"/>
    <col min="4614" max="4614" width="22.7109375" style="25" customWidth="1"/>
    <col min="4615" max="4615" width="25.42578125" style="25" customWidth="1"/>
    <col min="4616" max="4616" width="15.140625" style="25" customWidth="1"/>
    <col min="4617" max="4617" width="20.42578125" style="25" customWidth="1"/>
    <col min="4618" max="4619" width="14.5703125" style="25" customWidth="1"/>
    <col min="4620" max="4867" width="11.42578125" style="25"/>
    <col min="4868" max="4868" width="47.85546875" style="25" customWidth="1"/>
    <col min="4869" max="4869" width="20.42578125" style="25" customWidth="1"/>
    <col min="4870" max="4870" width="22.7109375" style="25" customWidth="1"/>
    <col min="4871" max="4871" width="25.42578125" style="25" customWidth="1"/>
    <col min="4872" max="4872" width="15.140625" style="25" customWidth="1"/>
    <col min="4873" max="4873" width="20.42578125" style="25" customWidth="1"/>
    <col min="4874" max="4875" width="14.5703125" style="25" customWidth="1"/>
    <col min="4876" max="5123" width="11.42578125" style="25"/>
    <col min="5124" max="5124" width="47.85546875" style="25" customWidth="1"/>
    <col min="5125" max="5125" width="20.42578125" style="25" customWidth="1"/>
    <col min="5126" max="5126" width="22.7109375" style="25" customWidth="1"/>
    <col min="5127" max="5127" width="25.42578125" style="25" customWidth="1"/>
    <col min="5128" max="5128" width="15.140625" style="25" customWidth="1"/>
    <col min="5129" max="5129" width="20.42578125" style="25" customWidth="1"/>
    <col min="5130" max="5131" width="14.5703125" style="25" customWidth="1"/>
    <col min="5132" max="5379" width="11.42578125" style="25"/>
    <col min="5380" max="5380" width="47.85546875" style="25" customWidth="1"/>
    <col min="5381" max="5381" width="20.42578125" style="25" customWidth="1"/>
    <col min="5382" max="5382" width="22.7109375" style="25" customWidth="1"/>
    <col min="5383" max="5383" width="25.42578125" style="25" customWidth="1"/>
    <col min="5384" max="5384" width="15.140625" style="25" customWidth="1"/>
    <col min="5385" max="5385" width="20.42578125" style="25" customWidth="1"/>
    <col min="5386" max="5387" width="14.5703125" style="25" customWidth="1"/>
    <col min="5388" max="5635" width="11.42578125" style="25"/>
    <col min="5636" max="5636" width="47.85546875" style="25" customWidth="1"/>
    <col min="5637" max="5637" width="20.42578125" style="25" customWidth="1"/>
    <col min="5638" max="5638" width="22.7109375" style="25" customWidth="1"/>
    <col min="5639" max="5639" width="25.42578125" style="25" customWidth="1"/>
    <col min="5640" max="5640" width="15.140625" style="25" customWidth="1"/>
    <col min="5641" max="5641" width="20.42578125" style="25" customWidth="1"/>
    <col min="5642" max="5643" width="14.5703125" style="25" customWidth="1"/>
    <col min="5644" max="5891" width="11.42578125" style="25"/>
    <col min="5892" max="5892" width="47.85546875" style="25" customWidth="1"/>
    <col min="5893" max="5893" width="20.42578125" style="25" customWidth="1"/>
    <col min="5894" max="5894" width="22.7109375" style="25" customWidth="1"/>
    <col min="5895" max="5895" width="25.42578125" style="25" customWidth="1"/>
    <col min="5896" max="5896" width="15.140625" style="25" customWidth="1"/>
    <col min="5897" max="5897" width="20.42578125" style="25" customWidth="1"/>
    <col min="5898" max="5899" width="14.5703125" style="25" customWidth="1"/>
    <col min="5900" max="6147" width="11.42578125" style="25"/>
    <col min="6148" max="6148" width="47.85546875" style="25" customWidth="1"/>
    <col min="6149" max="6149" width="20.42578125" style="25" customWidth="1"/>
    <col min="6150" max="6150" width="22.7109375" style="25" customWidth="1"/>
    <col min="6151" max="6151" width="25.42578125" style="25" customWidth="1"/>
    <col min="6152" max="6152" width="15.140625" style="25" customWidth="1"/>
    <col min="6153" max="6153" width="20.42578125" style="25" customWidth="1"/>
    <col min="6154" max="6155" width="14.5703125" style="25" customWidth="1"/>
    <col min="6156" max="6403" width="11.42578125" style="25"/>
    <col min="6404" max="6404" width="47.85546875" style="25" customWidth="1"/>
    <col min="6405" max="6405" width="20.42578125" style="25" customWidth="1"/>
    <col min="6406" max="6406" width="22.7109375" style="25" customWidth="1"/>
    <col min="6407" max="6407" width="25.42578125" style="25" customWidth="1"/>
    <col min="6408" max="6408" width="15.140625" style="25" customWidth="1"/>
    <col min="6409" max="6409" width="20.42578125" style="25" customWidth="1"/>
    <col min="6410" max="6411" width="14.5703125" style="25" customWidth="1"/>
    <col min="6412" max="6659" width="11.42578125" style="25"/>
    <col min="6660" max="6660" width="47.85546875" style="25" customWidth="1"/>
    <col min="6661" max="6661" width="20.42578125" style="25" customWidth="1"/>
    <col min="6662" max="6662" width="22.7109375" style="25" customWidth="1"/>
    <col min="6663" max="6663" width="25.42578125" style="25" customWidth="1"/>
    <col min="6664" max="6664" width="15.140625" style="25" customWidth="1"/>
    <col min="6665" max="6665" width="20.42578125" style="25" customWidth="1"/>
    <col min="6666" max="6667" width="14.5703125" style="25" customWidth="1"/>
    <col min="6668" max="6915" width="11.42578125" style="25"/>
    <col min="6916" max="6916" width="47.85546875" style="25" customWidth="1"/>
    <col min="6917" max="6917" width="20.42578125" style="25" customWidth="1"/>
    <col min="6918" max="6918" width="22.7109375" style="25" customWidth="1"/>
    <col min="6919" max="6919" width="25.42578125" style="25" customWidth="1"/>
    <col min="6920" max="6920" width="15.140625" style="25" customWidth="1"/>
    <col min="6921" max="6921" width="20.42578125" style="25" customWidth="1"/>
    <col min="6922" max="6923" width="14.5703125" style="25" customWidth="1"/>
    <col min="6924" max="7171" width="11.42578125" style="25"/>
    <col min="7172" max="7172" width="47.85546875" style="25" customWidth="1"/>
    <col min="7173" max="7173" width="20.42578125" style="25" customWidth="1"/>
    <col min="7174" max="7174" width="22.7109375" style="25" customWidth="1"/>
    <col min="7175" max="7175" width="25.42578125" style="25" customWidth="1"/>
    <col min="7176" max="7176" width="15.140625" style="25" customWidth="1"/>
    <col min="7177" max="7177" width="20.42578125" style="25" customWidth="1"/>
    <col min="7178" max="7179" width="14.5703125" style="25" customWidth="1"/>
    <col min="7180" max="7427" width="11.42578125" style="25"/>
    <col min="7428" max="7428" width="47.85546875" style="25" customWidth="1"/>
    <col min="7429" max="7429" width="20.42578125" style="25" customWidth="1"/>
    <col min="7430" max="7430" width="22.7109375" style="25" customWidth="1"/>
    <col min="7431" max="7431" width="25.42578125" style="25" customWidth="1"/>
    <col min="7432" max="7432" width="15.140625" style="25" customWidth="1"/>
    <col min="7433" max="7433" width="20.42578125" style="25" customWidth="1"/>
    <col min="7434" max="7435" width="14.5703125" style="25" customWidth="1"/>
    <col min="7436" max="7683" width="11.42578125" style="25"/>
    <col min="7684" max="7684" width="47.85546875" style="25" customWidth="1"/>
    <col min="7685" max="7685" width="20.42578125" style="25" customWidth="1"/>
    <col min="7686" max="7686" width="22.7109375" style="25" customWidth="1"/>
    <col min="7687" max="7687" width="25.42578125" style="25" customWidth="1"/>
    <col min="7688" max="7688" width="15.140625" style="25" customWidth="1"/>
    <col min="7689" max="7689" width="20.42578125" style="25" customWidth="1"/>
    <col min="7690" max="7691" width="14.5703125" style="25" customWidth="1"/>
    <col min="7692" max="7939" width="11.42578125" style="25"/>
    <col min="7940" max="7940" width="47.85546875" style="25" customWidth="1"/>
    <col min="7941" max="7941" width="20.42578125" style="25" customWidth="1"/>
    <col min="7942" max="7942" width="22.7109375" style="25" customWidth="1"/>
    <col min="7943" max="7943" width="25.42578125" style="25" customWidth="1"/>
    <col min="7944" max="7944" width="15.140625" style="25" customWidth="1"/>
    <col min="7945" max="7945" width="20.42578125" style="25" customWidth="1"/>
    <col min="7946" max="7947" width="14.5703125" style="25" customWidth="1"/>
    <col min="7948" max="8195" width="11.42578125" style="25"/>
    <col min="8196" max="8196" width="47.85546875" style="25" customWidth="1"/>
    <col min="8197" max="8197" width="20.42578125" style="25" customWidth="1"/>
    <col min="8198" max="8198" width="22.7109375" style="25" customWidth="1"/>
    <col min="8199" max="8199" width="25.42578125" style="25" customWidth="1"/>
    <col min="8200" max="8200" width="15.140625" style="25" customWidth="1"/>
    <col min="8201" max="8201" width="20.42578125" style="25" customWidth="1"/>
    <col min="8202" max="8203" width="14.5703125" style="25" customWidth="1"/>
    <col min="8204" max="8451" width="11.42578125" style="25"/>
    <col min="8452" max="8452" width="47.85546875" style="25" customWidth="1"/>
    <col min="8453" max="8453" width="20.42578125" style="25" customWidth="1"/>
    <col min="8454" max="8454" width="22.7109375" style="25" customWidth="1"/>
    <col min="8455" max="8455" width="25.42578125" style="25" customWidth="1"/>
    <col min="8456" max="8456" width="15.140625" style="25" customWidth="1"/>
    <col min="8457" max="8457" width="20.42578125" style="25" customWidth="1"/>
    <col min="8458" max="8459" width="14.5703125" style="25" customWidth="1"/>
    <col min="8460" max="8707" width="11.42578125" style="25"/>
    <col min="8708" max="8708" width="47.85546875" style="25" customWidth="1"/>
    <col min="8709" max="8709" width="20.42578125" style="25" customWidth="1"/>
    <col min="8710" max="8710" width="22.7109375" style="25" customWidth="1"/>
    <col min="8711" max="8711" width="25.42578125" style="25" customWidth="1"/>
    <col min="8712" max="8712" width="15.140625" style="25" customWidth="1"/>
    <col min="8713" max="8713" width="20.42578125" style="25" customWidth="1"/>
    <col min="8714" max="8715" width="14.5703125" style="25" customWidth="1"/>
    <col min="8716" max="8963" width="11.42578125" style="25"/>
    <col min="8964" max="8964" width="47.85546875" style="25" customWidth="1"/>
    <col min="8965" max="8965" width="20.42578125" style="25" customWidth="1"/>
    <col min="8966" max="8966" width="22.7109375" style="25" customWidth="1"/>
    <col min="8967" max="8967" width="25.42578125" style="25" customWidth="1"/>
    <col min="8968" max="8968" width="15.140625" style="25" customWidth="1"/>
    <col min="8969" max="8969" width="20.42578125" style="25" customWidth="1"/>
    <col min="8970" max="8971" width="14.5703125" style="25" customWidth="1"/>
    <col min="8972" max="9219" width="11.42578125" style="25"/>
    <col min="9220" max="9220" width="47.85546875" style="25" customWidth="1"/>
    <col min="9221" max="9221" width="20.42578125" style="25" customWidth="1"/>
    <col min="9222" max="9222" width="22.7109375" style="25" customWidth="1"/>
    <col min="9223" max="9223" width="25.42578125" style="25" customWidth="1"/>
    <col min="9224" max="9224" width="15.140625" style="25" customWidth="1"/>
    <col min="9225" max="9225" width="20.42578125" style="25" customWidth="1"/>
    <col min="9226" max="9227" width="14.5703125" style="25" customWidth="1"/>
    <col min="9228" max="9475" width="11.42578125" style="25"/>
    <col min="9476" max="9476" width="47.85546875" style="25" customWidth="1"/>
    <col min="9477" max="9477" width="20.42578125" style="25" customWidth="1"/>
    <col min="9478" max="9478" width="22.7109375" style="25" customWidth="1"/>
    <col min="9479" max="9479" width="25.42578125" style="25" customWidth="1"/>
    <col min="9480" max="9480" width="15.140625" style="25" customWidth="1"/>
    <col min="9481" max="9481" width="20.42578125" style="25" customWidth="1"/>
    <col min="9482" max="9483" width="14.5703125" style="25" customWidth="1"/>
    <col min="9484" max="9731" width="11.42578125" style="25"/>
    <col min="9732" max="9732" width="47.85546875" style="25" customWidth="1"/>
    <col min="9733" max="9733" width="20.42578125" style="25" customWidth="1"/>
    <col min="9734" max="9734" width="22.7109375" style="25" customWidth="1"/>
    <col min="9735" max="9735" width="25.42578125" style="25" customWidth="1"/>
    <col min="9736" max="9736" width="15.140625" style="25" customWidth="1"/>
    <col min="9737" max="9737" width="20.42578125" style="25" customWidth="1"/>
    <col min="9738" max="9739" width="14.5703125" style="25" customWidth="1"/>
    <col min="9740" max="9987" width="11.42578125" style="25"/>
    <col min="9988" max="9988" width="47.85546875" style="25" customWidth="1"/>
    <col min="9989" max="9989" width="20.42578125" style="25" customWidth="1"/>
    <col min="9990" max="9990" width="22.7109375" style="25" customWidth="1"/>
    <col min="9991" max="9991" width="25.42578125" style="25" customWidth="1"/>
    <col min="9992" max="9992" width="15.140625" style="25" customWidth="1"/>
    <col min="9993" max="9993" width="20.42578125" style="25" customWidth="1"/>
    <col min="9994" max="9995" width="14.5703125" style="25" customWidth="1"/>
    <col min="9996" max="10243" width="11.42578125" style="25"/>
    <col min="10244" max="10244" width="47.85546875" style="25" customWidth="1"/>
    <col min="10245" max="10245" width="20.42578125" style="25" customWidth="1"/>
    <col min="10246" max="10246" width="22.7109375" style="25" customWidth="1"/>
    <col min="10247" max="10247" width="25.42578125" style="25" customWidth="1"/>
    <col min="10248" max="10248" width="15.140625" style="25" customWidth="1"/>
    <col min="10249" max="10249" width="20.42578125" style="25" customWidth="1"/>
    <col min="10250" max="10251" width="14.5703125" style="25" customWidth="1"/>
    <col min="10252" max="10499" width="11.42578125" style="25"/>
    <col min="10500" max="10500" width="47.85546875" style="25" customWidth="1"/>
    <col min="10501" max="10501" width="20.42578125" style="25" customWidth="1"/>
    <col min="10502" max="10502" width="22.7109375" style="25" customWidth="1"/>
    <col min="10503" max="10503" width="25.42578125" style="25" customWidth="1"/>
    <col min="10504" max="10504" width="15.140625" style="25" customWidth="1"/>
    <col min="10505" max="10505" width="20.42578125" style="25" customWidth="1"/>
    <col min="10506" max="10507" width="14.5703125" style="25" customWidth="1"/>
    <col min="10508" max="10755" width="11.42578125" style="25"/>
    <col min="10756" max="10756" width="47.85546875" style="25" customWidth="1"/>
    <col min="10757" max="10757" width="20.42578125" style="25" customWidth="1"/>
    <col min="10758" max="10758" width="22.7109375" style="25" customWidth="1"/>
    <col min="10759" max="10759" width="25.42578125" style="25" customWidth="1"/>
    <col min="10760" max="10760" width="15.140625" style="25" customWidth="1"/>
    <col min="10761" max="10761" width="20.42578125" style="25" customWidth="1"/>
    <col min="10762" max="10763" width="14.5703125" style="25" customWidth="1"/>
    <col min="10764" max="11011" width="11.42578125" style="25"/>
    <col min="11012" max="11012" width="47.85546875" style="25" customWidth="1"/>
    <col min="11013" max="11013" width="20.42578125" style="25" customWidth="1"/>
    <col min="11014" max="11014" width="22.7109375" style="25" customWidth="1"/>
    <col min="11015" max="11015" width="25.42578125" style="25" customWidth="1"/>
    <col min="11016" max="11016" width="15.140625" style="25" customWidth="1"/>
    <col min="11017" max="11017" width="20.42578125" style="25" customWidth="1"/>
    <col min="11018" max="11019" width="14.5703125" style="25" customWidth="1"/>
    <col min="11020" max="11267" width="11.42578125" style="25"/>
    <col min="11268" max="11268" width="47.85546875" style="25" customWidth="1"/>
    <col min="11269" max="11269" width="20.42578125" style="25" customWidth="1"/>
    <col min="11270" max="11270" width="22.7109375" style="25" customWidth="1"/>
    <col min="11271" max="11271" width="25.42578125" style="25" customWidth="1"/>
    <col min="11272" max="11272" width="15.140625" style="25" customWidth="1"/>
    <col min="11273" max="11273" width="20.42578125" style="25" customWidth="1"/>
    <col min="11274" max="11275" width="14.5703125" style="25" customWidth="1"/>
    <col min="11276" max="11523" width="11.42578125" style="25"/>
    <col min="11524" max="11524" width="47.85546875" style="25" customWidth="1"/>
    <col min="11525" max="11525" width="20.42578125" style="25" customWidth="1"/>
    <col min="11526" max="11526" width="22.7109375" style="25" customWidth="1"/>
    <col min="11527" max="11527" width="25.42578125" style="25" customWidth="1"/>
    <col min="11528" max="11528" width="15.140625" style="25" customWidth="1"/>
    <col min="11529" max="11529" width="20.42578125" style="25" customWidth="1"/>
    <col min="11530" max="11531" width="14.5703125" style="25" customWidth="1"/>
    <col min="11532" max="11779" width="11.42578125" style="25"/>
    <col min="11780" max="11780" width="47.85546875" style="25" customWidth="1"/>
    <col min="11781" max="11781" width="20.42578125" style="25" customWidth="1"/>
    <col min="11782" max="11782" width="22.7109375" style="25" customWidth="1"/>
    <col min="11783" max="11783" width="25.42578125" style="25" customWidth="1"/>
    <col min="11784" max="11784" width="15.140625" style="25" customWidth="1"/>
    <col min="11785" max="11785" width="20.42578125" style="25" customWidth="1"/>
    <col min="11786" max="11787" width="14.5703125" style="25" customWidth="1"/>
    <col min="11788" max="12035" width="11.42578125" style="25"/>
    <col min="12036" max="12036" width="47.85546875" style="25" customWidth="1"/>
    <col min="12037" max="12037" width="20.42578125" style="25" customWidth="1"/>
    <col min="12038" max="12038" width="22.7109375" style="25" customWidth="1"/>
    <col min="12039" max="12039" width="25.42578125" style="25" customWidth="1"/>
    <col min="12040" max="12040" width="15.140625" style="25" customWidth="1"/>
    <col min="12041" max="12041" width="20.42578125" style="25" customWidth="1"/>
    <col min="12042" max="12043" width="14.5703125" style="25" customWidth="1"/>
    <col min="12044" max="12291" width="11.42578125" style="25"/>
    <col min="12292" max="12292" width="47.85546875" style="25" customWidth="1"/>
    <col min="12293" max="12293" width="20.42578125" style="25" customWidth="1"/>
    <col min="12294" max="12294" width="22.7109375" style="25" customWidth="1"/>
    <col min="12295" max="12295" width="25.42578125" style="25" customWidth="1"/>
    <col min="12296" max="12296" width="15.140625" style="25" customWidth="1"/>
    <col min="12297" max="12297" width="20.42578125" style="25" customWidth="1"/>
    <col min="12298" max="12299" width="14.5703125" style="25" customWidth="1"/>
    <col min="12300" max="12547" width="11.42578125" style="25"/>
    <col min="12548" max="12548" width="47.85546875" style="25" customWidth="1"/>
    <col min="12549" max="12549" width="20.42578125" style="25" customWidth="1"/>
    <col min="12550" max="12550" width="22.7109375" style="25" customWidth="1"/>
    <col min="12551" max="12551" width="25.42578125" style="25" customWidth="1"/>
    <col min="12552" max="12552" width="15.140625" style="25" customWidth="1"/>
    <col min="12553" max="12553" width="20.42578125" style="25" customWidth="1"/>
    <col min="12554" max="12555" width="14.5703125" style="25" customWidth="1"/>
    <col min="12556" max="12803" width="11.42578125" style="25"/>
    <col min="12804" max="12804" width="47.85546875" style="25" customWidth="1"/>
    <col min="12805" max="12805" width="20.42578125" style="25" customWidth="1"/>
    <col min="12806" max="12806" width="22.7109375" style="25" customWidth="1"/>
    <col min="12807" max="12807" width="25.42578125" style="25" customWidth="1"/>
    <col min="12808" max="12808" width="15.140625" style="25" customWidth="1"/>
    <col min="12809" max="12809" width="20.42578125" style="25" customWidth="1"/>
    <col min="12810" max="12811" width="14.5703125" style="25" customWidth="1"/>
    <col min="12812" max="13059" width="11.42578125" style="25"/>
    <col min="13060" max="13060" width="47.85546875" style="25" customWidth="1"/>
    <col min="13061" max="13061" width="20.42578125" style="25" customWidth="1"/>
    <col min="13062" max="13062" width="22.7109375" style="25" customWidth="1"/>
    <col min="13063" max="13063" width="25.42578125" style="25" customWidth="1"/>
    <col min="13064" max="13064" width="15.140625" style="25" customWidth="1"/>
    <col min="13065" max="13065" width="20.42578125" style="25" customWidth="1"/>
    <col min="13066" max="13067" width="14.5703125" style="25" customWidth="1"/>
    <col min="13068" max="13315" width="11.42578125" style="25"/>
    <col min="13316" max="13316" width="47.85546875" style="25" customWidth="1"/>
    <col min="13317" max="13317" width="20.42578125" style="25" customWidth="1"/>
    <col min="13318" max="13318" width="22.7109375" style="25" customWidth="1"/>
    <col min="13319" max="13319" width="25.42578125" style="25" customWidth="1"/>
    <col min="13320" max="13320" width="15.140625" style="25" customWidth="1"/>
    <col min="13321" max="13321" width="20.42578125" style="25" customWidth="1"/>
    <col min="13322" max="13323" width="14.5703125" style="25" customWidth="1"/>
    <col min="13324" max="13571" width="11.42578125" style="25"/>
    <col min="13572" max="13572" width="47.85546875" style="25" customWidth="1"/>
    <col min="13573" max="13573" width="20.42578125" style="25" customWidth="1"/>
    <col min="13574" max="13574" width="22.7109375" style="25" customWidth="1"/>
    <col min="13575" max="13575" width="25.42578125" style="25" customWidth="1"/>
    <col min="13576" max="13576" width="15.140625" style="25" customWidth="1"/>
    <col min="13577" max="13577" width="20.42578125" style="25" customWidth="1"/>
    <col min="13578" max="13579" width="14.5703125" style="25" customWidth="1"/>
    <col min="13580" max="13827" width="11.42578125" style="25"/>
    <col min="13828" max="13828" width="47.85546875" style="25" customWidth="1"/>
    <col min="13829" max="13829" width="20.42578125" style="25" customWidth="1"/>
    <col min="13830" max="13830" width="22.7109375" style="25" customWidth="1"/>
    <col min="13831" max="13831" width="25.42578125" style="25" customWidth="1"/>
    <col min="13832" max="13832" width="15.140625" style="25" customWidth="1"/>
    <col min="13833" max="13833" width="20.42578125" style="25" customWidth="1"/>
    <col min="13834" max="13835" width="14.5703125" style="25" customWidth="1"/>
    <col min="13836" max="14083" width="11.42578125" style="25"/>
    <col min="14084" max="14084" width="47.85546875" style="25" customWidth="1"/>
    <col min="14085" max="14085" width="20.42578125" style="25" customWidth="1"/>
    <col min="14086" max="14086" width="22.7109375" style="25" customWidth="1"/>
    <col min="14087" max="14087" width="25.42578125" style="25" customWidth="1"/>
    <col min="14088" max="14088" width="15.140625" style="25" customWidth="1"/>
    <col min="14089" max="14089" width="20.42578125" style="25" customWidth="1"/>
    <col min="14090" max="14091" width="14.5703125" style="25" customWidth="1"/>
    <col min="14092" max="14339" width="11.42578125" style="25"/>
    <col min="14340" max="14340" width="47.85546875" style="25" customWidth="1"/>
    <col min="14341" max="14341" width="20.42578125" style="25" customWidth="1"/>
    <col min="14342" max="14342" width="22.7109375" style="25" customWidth="1"/>
    <col min="14343" max="14343" width="25.42578125" style="25" customWidth="1"/>
    <col min="14344" max="14344" width="15.140625" style="25" customWidth="1"/>
    <col min="14345" max="14345" width="20.42578125" style="25" customWidth="1"/>
    <col min="14346" max="14347" width="14.5703125" style="25" customWidth="1"/>
    <col min="14348" max="14595" width="11.42578125" style="25"/>
    <col min="14596" max="14596" width="47.85546875" style="25" customWidth="1"/>
    <col min="14597" max="14597" width="20.42578125" style="25" customWidth="1"/>
    <col min="14598" max="14598" width="22.7109375" style="25" customWidth="1"/>
    <col min="14599" max="14599" width="25.42578125" style="25" customWidth="1"/>
    <col min="14600" max="14600" width="15.140625" style="25" customWidth="1"/>
    <col min="14601" max="14601" width="20.42578125" style="25" customWidth="1"/>
    <col min="14602" max="14603" width="14.5703125" style="25" customWidth="1"/>
    <col min="14604" max="14851" width="11.42578125" style="25"/>
    <col min="14852" max="14852" width="47.85546875" style="25" customWidth="1"/>
    <col min="14853" max="14853" width="20.42578125" style="25" customWidth="1"/>
    <col min="14854" max="14854" width="22.7109375" style="25" customWidth="1"/>
    <col min="14855" max="14855" width="25.42578125" style="25" customWidth="1"/>
    <col min="14856" max="14856" width="15.140625" style="25" customWidth="1"/>
    <col min="14857" max="14857" width="20.42578125" style="25" customWidth="1"/>
    <col min="14858" max="14859" width="14.5703125" style="25" customWidth="1"/>
    <col min="14860" max="15107" width="11.42578125" style="25"/>
    <col min="15108" max="15108" width="47.85546875" style="25" customWidth="1"/>
    <col min="15109" max="15109" width="20.42578125" style="25" customWidth="1"/>
    <col min="15110" max="15110" width="22.7109375" style="25" customWidth="1"/>
    <col min="15111" max="15111" width="25.42578125" style="25" customWidth="1"/>
    <col min="15112" max="15112" width="15.140625" style="25" customWidth="1"/>
    <col min="15113" max="15113" width="20.42578125" style="25" customWidth="1"/>
    <col min="15114" max="15115" width="14.5703125" style="25" customWidth="1"/>
    <col min="15116" max="15363" width="11.42578125" style="25"/>
    <col min="15364" max="15364" width="47.85546875" style="25" customWidth="1"/>
    <col min="15365" max="15365" width="20.42578125" style="25" customWidth="1"/>
    <col min="15366" max="15366" width="22.7109375" style="25" customWidth="1"/>
    <col min="15367" max="15367" width="25.42578125" style="25" customWidth="1"/>
    <col min="15368" max="15368" width="15.140625" style="25" customWidth="1"/>
    <col min="15369" max="15369" width="20.42578125" style="25" customWidth="1"/>
    <col min="15370" max="15371" width="14.5703125" style="25" customWidth="1"/>
    <col min="15372" max="15619" width="11.42578125" style="25"/>
    <col min="15620" max="15620" width="47.85546875" style="25" customWidth="1"/>
    <col min="15621" max="15621" width="20.42578125" style="25" customWidth="1"/>
    <col min="15622" max="15622" width="22.7109375" style="25" customWidth="1"/>
    <col min="15623" max="15623" width="25.42578125" style="25" customWidth="1"/>
    <col min="15624" max="15624" width="15.140625" style="25" customWidth="1"/>
    <col min="15625" max="15625" width="20.42578125" style="25" customWidth="1"/>
    <col min="15626" max="15627" width="14.5703125" style="25" customWidth="1"/>
    <col min="15628" max="15875" width="11.42578125" style="25"/>
    <col min="15876" max="15876" width="47.85546875" style="25" customWidth="1"/>
    <col min="15877" max="15877" width="20.42578125" style="25" customWidth="1"/>
    <col min="15878" max="15878" width="22.7109375" style="25" customWidth="1"/>
    <col min="15879" max="15879" width="25.42578125" style="25" customWidth="1"/>
    <col min="15880" max="15880" width="15.140625" style="25" customWidth="1"/>
    <col min="15881" max="15881" width="20.42578125" style="25" customWidth="1"/>
    <col min="15882" max="15883" width="14.5703125" style="25" customWidth="1"/>
    <col min="15884" max="16131" width="11.42578125" style="25"/>
    <col min="16132" max="16132" width="47.85546875" style="25" customWidth="1"/>
    <col min="16133" max="16133" width="20.42578125" style="25" customWidth="1"/>
    <col min="16134" max="16134" width="22.7109375" style="25" customWidth="1"/>
    <col min="16135" max="16135" width="25.42578125" style="25" customWidth="1"/>
    <col min="16136" max="16136" width="15.140625" style="25" customWidth="1"/>
    <col min="16137" max="16137" width="20.42578125" style="25" customWidth="1"/>
    <col min="16138" max="16139" width="14.5703125" style="25" customWidth="1"/>
    <col min="16140" max="16384" width="11.42578125" style="25"/>
  </cols>
  <sheetData>
    <row r="1" spans="1:12" ht="18" x14ac:dyDescent="0.35">
      <c r="A1" s="67" t="s">
        <v>21</v>
      </c>
      <c r="B1" s="67"/>
      <c r="C1" s="67"/>
      <c r="D1" s="67"/>
      <c r="E1" s="67"/>
      <c r="F1" s="67"/>
    </row>
    <row r="2" spans="1:12" ht="18" x14ac:dyDescent="0.35">
      <c r="A2" s="67" t="s">
        <v>256</v>
      </c>
      <c r="B2" s="67"/>
      <c r="C2" s="67"/>
      <c r="D2" s="67"/>
      <c r="E2" s="67"/>
      <c r="F2" s="67"/>
    </row>
    <row r="3" spans="1:12" ht="18" x14ac:dyDescent="0.35">
      <c r="A3" s="67" t="str">
        <f>+'[1]Ejecución Tipo de Gasto'!A3</f>
        <v>31 DE ENERO DE 2022</v>
      </c>
      <c r="B3" s="67"/>
      <c r="C3" s="67"/>
      <c r="D3" s="67"/>
      <c r="E3" s="67"/>
      <c r="F3" s="67"/>
    </row>
    <row r="5" spans="1:12" x14ac:dyDescent="0.3">
      <c r="A5" s="12" t="s">
        <v>0</v>
      </c>
      <c r="B5" s="13" t="s">
        <v>1</v>
      </c>
      <c r="C5" s="14" t="s">
        <v>255</v>
      </c>
      <c r="D5" s="13" t="s">
        <v>2</v>
      </c>
      <c r="E5" s="13" t="s">
        <v>3</v>
      </c>
      <c r="F5" s="15" t="s">
        <v>257</v>
      </c>
      <c r="G5" s="25"/>
      <c r="H5" s="25"/>
    </row>
    <row r="6" spans="1:12" s="31" customFormat="1" x14ac:dyDescent="0.3">
      <c r="A6" s="1" t="s">
        <v>4</v>
      </c>
      <c r="B6" s="2">
        <f>SUM(B7:B8)</f>
        <v>4433211604</v>
      </c>
      <c r="C6" s="2">
        <f>SUM(C7:C8)</f>
        <v>546796365</v>
      </c>
      <c r="D6" s="2">
        <f>SUM(D7:D8)</f>
        <v>4980007969</v>
      </c>
      <c r="E6" s="2">
        <f>SUM(E7:E8)</f>
        <v>785115012</v>
      </c>
      <c r="F6" s="44">
        <f>+E6/D6</f>
        <v>0.15765336459042922</v>
      </c>
      <c r="I6" s="28"/>
      <c r="J6" s="29"/>
      <c r="K6" s="29"/>
      <c r="L6" s="30"/>
    </row>
    <row r="7" spans="1:12" s="35" customFormat="1" x14ac:dyDescent="0.3">
      <c r="A7" s="3" t="s">
        <v>5</v>
      </c>
      <c r="B7" s="4">
        <f>+'Ejec ing 31ene22'!F8</f>
        <v>4333211604</v>
      </c>
      <c r="C7" s="4">
        <f>+'Ejec ing 31ene22'!G8</f>
        <v>71940281</v>
      </c>
      <c r="D7" s="5">
        <f>+B7+C7</f>
        <v>4405151885</v>
      </c>
      <c r="E7" s="5">
        <f>+'Ejec ing 31ene22'!K10</f>
        <v>335732363</v>
      </c>
      <c r="F7" s="45">
        <f>+E7/D7</f>
        <v>7.6213572599665311E-2</v>
      </c>
      <c r="I7" s="32"/>
      <c r="J7" s="33"/>
      <c r="K7" s="33"/>
      <c r="L7" s="34"/>
    </row>
    <row r="8" spans="1:12" s="35" customFormat="1" x14ac:dyDescent="0.3">
      <c r="A8" s="3" t="s">
        <v>23</v>
      </c>
      <c r="B8" s="4">
        <f>+'Ejec ing 31ene22'!F25</f>
        <v>100000000</v>
      </c>
      <c r="C8" s="4">
        <f>+'Ejec ing 31ene22'!G25</f>
        <v>474856084</v>
      </c>
      <c r="D8" s="5">
        <f>+B8+C8</f>
        <v>574856084</v>
      </c>
      <c r="E8" s="5">
        <f>+'Ejec ing 31ene22'!K25</f>
        <v>449382649</v>
      </c>
      <c r="F8" s="45">
        <f>+E8/D8</f>
        <v>0.78173070009640877</v>
      </c>
      <c r="J8" s="33"/>
      <c r="K8" s="33"/>
      <c r="L8" s="34"/>
    </row>
    <row r="9" spans="1:12" s="35" customFormat="1" x14ac:dyDescent="0.3">
      <c r="C9" s="22"/>
      <c r="D9" s="23"/>
      <c r="E9" s="23"/>
      <c r="F9" s="21"/>
      <c r="G9" s="21"/>
      <c r="H9" s="24"/>
      <c r="J9" s="33"/>
      <c r="K9" s="33"/>
      <c r="L9" s="34"/>
    </row>
    <row r="10" spans="1:12" s="35" customFormat="1" x14ac:dyDescent="0.3">
      <c r="F10" s="6"/>
      <c r="G10" s="6"/>
      <c r="H10" s="9"/>
      <c r="J10" s="33"/>
      <c r="K10" s="33"/>
      <c r="L10" s="34"/>
    </row>
    <row r="11" spans="1:12" s="35" customFormat="1" ht="33" x14ac:dyDescent="0.3">
      <c r="A11" s="36" t="s">
        <v>0</v>
      </c>
      <c r="B11" s="13" t="s">
        <v>1</v>
      </c>
      <c r="C11" s="14" t="s">
        <v>92</v>
      </c>
      <c r="D11" s="37" t="s">
        <v>2</v>
      </c>
      <c r="E11" s="37" t="s">
        <v>6</v>
      </c>
      <c r="F11" s="15" t="s">
        <v>257</v>
      </c>
      <c r="J11" s="33"/>
      <c r="K11" s="33"/>
      <c r="L11" s="34"/>
    </row>
    <row r="12" spans="1:12" s="31" customFormat="1" x14ac:dyDescent="0.3">
      <c r="A12" s="38" t="s">
        <v>7</v>
      </c>
      <c r="B12" s="39">
        <f>+B13</f>
        <v>4433211604</v>
      </c>
      <c r="C12" s="39">
        <f>+C13</f>
        <v>546796365</v>
      </c>
      <c r="D12" s="39">
        <f>+D13</f>
        <v>4980007969</v>
      </c>
      <c r="E12" s="39">
        <f>+E13</f>
        <v>1453349196</v>
      </c>
      <c r="F12" s="46">
        <f>+E12/D12</f>
        <v>0.29183672095445196</v>
      </c>
      <c r="J12" s="29"/>
      <c r="K12" s="29"/>
      <c r="L12" s="30"/>
    </row>
    <row r="13" spans="1:12" s="31" customFormat="1" x14ac:dyDescent="0.3">
      <c r="A13" s="38" t="s">
        <v>8</v>
      </c>
      <c r="B13" s="39">
        <f>SUM(B14:B16)</f>
        <v>4433211604</v>
      </c>
      <c r="C13" s="39">
        <f>SUM(C14:C16)</f>
        <v>546796365</v>
      </c>
      <c r="D13" s="2">
        <f>SUM(D14:D16)</f>
        <v>4980007969</v>
      </c>
      <c r="E13" s="2">
        <f>SUM(E14:E16)</f>
        <v>1453349196</v>
      </c>
      <c r="F13" s="46">
        <f t="shared" ref="F13:F16" si="0">+E13/D13</f>
        <v>0.29183672095445196</v>
      </c>
      <c r="J13" s="29"/>
      <c r="K13" s="29"/>
      <c r="L13" s="30"/>
    </row>
    <row r="14" spans="1:12" s="35" customFormat="1" x14ac:dyDescent="0.3">
      <c r="A14" s="40" t="s">
        <v>10</v>
      </c>
      <c r="B14" s="41">
        <f>+'Ejec gastos 31ene22'!F9</f>
        <v>3648522628</v>
      </c>
      <c r="C14" s="41">
        <f>+'Ejec gastos 31ene22'!G9+'Ejec gastos 31ene22'!H9-'Ejec gastos 31ene22'!I9</f>
        <v>104248602</v>
      </c>
      <c r="D14" s="5">
        <f>+B14+C14</f>
        <v>3752771230</v>
      </c>
      <c r="E14" s="5">
        <f>+'Ejec gastos 31ene22'!L9</f>
        <v>392664418</v>
      </c>
      <c r="F14" s="47">
        <f t="shared" si="0"/>
        <v>0.10463318809870539</v>
      </c>
      <c r="J14" s="33"/>
      <c r="K14" s="33"/>
      <c r="L14" s="34"/>
    </row>
    <row r="15" spans="1:12" s="35" customFormat="1" x14ac:dyDescent="0.3">
      <c r="A15" s="40" t="s">
        <v>29</v>
      </c>
      <c r="B15" s="41">
        <f>+'Ejec gastos 31ene22'!F78</f>
        <v>782461976</v>
      </c>
      <c r="C15" s="41">
        <f>+'Ejec gastos 31ene22'!G78+'Ejec gastos 31ene22'!H78-'Ejec gastos 31ene22'!I78</f>
        <v>441420763</v>
      </c>
      <c r="D15" s="5">
        <f>+B15+C15</f>
        <v>1223882739</v>
      </c>
      <c r="E15" s="5">
        <f>+'Ejec gastos 31ene22'!L78</f>
        <v>1057330778</v>
      </c>
      <c r="F15" s="47">
        <f t="shared" si="0"/>
        <v>0.863915099304297</v>
      </c>
      <c r="J15" s="33"/>
      <c r="K15" s="33"/>
      <c r="L15" s="34"/>
    </row>
    <row r="16" spans="1:12" s="35" customFormat="1" x14ac:dyDescent="0.3">
      <c r="A16" s="40" t="s">
        <v>30</v>
      </c>
      <c r="B16" s="41">
        <f>+'Ejec gastos 31ene22'!F186</f>
        <v>2227000</v>
      </c>
      <c r="C16" s="43">
        <f>+'Ejec gastos 31ene22'!G186+'Ejec gastos 31ene22'!H186-'Ejec gastos 31ene22'!I186</f>
        <v>1127000</v>
      </c>
      <c r="D16" s="5">
        <f>+B16+C16</f>
        <v>3354000</v>
      </c>
      <c r="E16" s="5">
        <f>+'Ejec gastos 31ene22'!L186</f>
        <v>3354000</v>
      </c>
      <c r="F16" s="47">
        <f t="shared" si="0"/>
        <v>1</v>
      </c>
      <c r="J16" s="33"/>
      <c r="K16" s="33"/>
      <c r="L16" s="34"/>
    </row>
    <row r="17" spans="1:9" x14ac:dyDescent="0.3">
      <c r="I17" s="42"/>
    </row>
    <row r="18" spans="1:9" x14ac:dyDescent="0.3">
      <c r="A18" s="25" t="s">
        <v>9</v>
      </c>
    </row>
    <row r="22" spans="1:9" x14ac:dyDescent="0.3">
      <c r="C22" s="20"/>
      <c r="D22" s="8"/>
      <c r="E22" s="8"/>
      <c r="G22" s="25"/>
      <c r="H22" s="25"/>
    </row>
    <row r="23" spans="1:9" x14ac:dyDescent="0.3">
      <c r="A23" s="10" t="s">
        <v>89</v>
      </c>
      <c r="D23" s="66" t="s">
        <v>25</v>
      </c>
      <c r="E23" s="66"/>
      <c r="G23" s="25"/>
      <c r="H23" s="25"/>
    </row>
    <row r="24" spans="1:9" x14ac:dyDescent="0.3">
      <c r="A24" s="11" t="s">
        <v>90</v>
      </c>
      <c r="D24" s="65" t="s">
        <v>26</v>
      </c>
      <c r="E24" s="65"/>
      <c r="G24" s="25"/>
      <c r="H24" s="25"/>
    </row>
    <row r="25" spans="1:9" x14ac:dyDescent="0.3">
      <c r="A25" s="49" t="s">
        <v>91</v>
      </c>
      <c r="D25" s="65" t="s">
        <v>27</v>
      </c>
      <c r="E25" s="65"/>
      <c r="G25" s="25"/>
      <c r="H25" s="25"/>
    </row>
    <row r="26" spans="1:9" x14ac:dyDescent="0.3">
      <c r="D26" s="65" t="s">
        <v>28</v>
      </c>
      <c r="E26" s="65"/>
      <c r="G26" s="25"/>
      <c r="H26" s="25"/>
    </row>
  </sheetData>
  <mergeCells count="7">
    <mergeCell ref="D26:E26"/>
    <mergeCell ref="D23:E23"/>
    <mergeCell ref="A1:F1"/>
    <mergeCell ref="A2:F2"/>
    <mergeCell ref="D24:E24"/>
    <mergeCell ref="D25:E25"/>
    <mergeCell ref="A3:F3"/>
  </mergeCells>
  <printOptions horizontalCentered="1"/>
  <pageMargins left="0.31496062992125984" right="0.31496062992125984" top="0.35433070866141736" bottom="0.35433070866141736" header="0.31496062992125984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E2BD-EEA1-42C3-8928-8051A75F4F1E}">
  <dimension ref="A1:M54"/>
  <sheetViews>
    <sheetView showGridLines="0" topLeftCell="D46" workbookViewId="0">
      <selection activeCell="E50" sqref="E50"/>
    </sheetView>
  </sheetViews>
  <sheetFormatPr baseColWidth="10" defaultRowHeight="16.5" x14ac:dyDescent="0.3"/>
  <cols>
    <col min="1" max="1" width="18" style="20" bestFit="1" customWidth="1"/>
    <col min="2" max="2" width="68.85546875" style="20" bestFit="1" customWidth="1"/>
    <col min="3" max="3" width="67.28515625" style="20" bestFit="1" customWidth="1"/>
    <col min="4" max="4" width="21.5703125" style="20" customWidth="1"/>
    <col min="5" max="5" width="98.140625" style="20" bestFit="1" customWidth="1"/>
    <col min="6" max="11" width="16.85546875" style="20" bestFit="1" customWidth="1"/>
    <col min="12" max="12" width="16.28515625" style="20" customWidth="1"/>
    <col min="13" max="16384" width="11.42578125" style="20"/>
  </cols>
  <sheetData>
    <row r="1" spans="1:13" ht="18" customHeight="1" x14ac:dyDescent="0.3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18" x14ac:dyDescent="0.3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18" x14ac:dyDescent="0.3">
      <c r="A3" s="68" t="s">
        <v>259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3" ht="18" x14ac:dyDescent="0.3">
      <c r="A4" s="68" t="s">
        <v>258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6" spans="1:13" ht="66" x14ac:dyDescent="0.3">
      <c r="A6" s="19" t="s">
        <v>11</v>
      </c>
      <c r="B6" s="16" t="s">
        <v>12</v>
      </c>
      <c r="C6" s="16" t="s">
        <v>135</v>
      </c>
      <c r="D6" s="16" t="s">
        <v>136</v>
      </c>
      <c r="E6" s="16" t="s">
        <v>137</v>
      </c>
      <c r="F6" s="17" t="s">
        <v>13</v>
      </c>
      <c r="G6" s="17" t="s">
        <v>260</v>
      </c>
      <c r="H6" s="17" t="s">
        <v>15</v>
      </c>
      <c r="I6" s="17" t="s">
        <v>261</v>
      </c>
      <c r="J6" s="17" t="s">
        <v>262</v>
      </c>
      <c r="K6" s="17" t="s">
        <v>263</v>
      </c>
      <c r="L6" s="63" t="s">
        <v>264</v>
      </c>
    </row>
    <row r="7" spans="1:13" x14ac:dyDescent="0.3">
      <c r="A7" s="59">
        <v>1</v>
      </c>
      <c r="B7" s="60" t="s">
        <v>4</v>
      </c>
      <c r="C7" s="60"/>
      <c r="D7" s="60"/>
      <c r="E7" s="60"/>
      <c r="F7" s="61">
        <v>4433211604</v>
      </c>
      <c r="G7" s="61">
        <v>546796365</v>
      </c>
      <c r="H7" s="61">
        <v>4980007969</v>
      </c>
      <c r="I7" s="61">
        <v>438367763</v>
      </c>
      <c r="J7" s="61">
        <v>346747249</v>
      </c>
      <c r="K7" s="61">
        <f>+I7+J7</f>
        <v>785115012</v>
      </c>
      <c r="L7" s="62">
        <f>+K7/H7</f>
        <v>0.15765336459042922</v>
      </c>
    </row>
    <row r="8" spans="1:13" x14ac:dyDescent="0.3">
      <c r="A8" s="59" t="s">
        <v>32</v>
      </c>
      <c r="B8" s="60" t="s">
        <v>5</v>
      </c>
      <c r="C8" s="60"/>
      <c r="D8" s="60"/>
      <c r="E8" s="60"/>
      <c r="F8" s="61">
        <v>4333211604</v>
      </c>
      <c r="G8" s="61">
        <v>71940281</v>
      </c>
      <c r="H8" s="61">
        <v>4405151885</v>
      </c>
      <c r="I8" s="61">
        <v>0</v>
      </c>
      <c r="J8" s="61">
        <v>335732363</v>
      </c>
      <c r="K8" s="61">
        <f t="shared" ref="K8:K42" si="0">+I8+J8</f>
        <v>335732363</v>
      </c>
      <c r="L8" s="62">
        <f t="shared" ref="L8:L43" si="1">+K8/H8</f>
        <v>7.6213572599665311E-2</v>
      </c>
    </row>
    <row r="9" spans="1:13" x14ac:dyDescent="0.3">
      <c r="A9" s="59" t="s">
        <v>33</v>
      </c>
      <c r="B9" s="60" t="s">
        <v>93</v>
      </c>
      <c r="C9" s="60"/>
      <c r="D9" s="60"/>
      <c r="E9" s="60"/>
      <c r="F9" s="61">
        <v>4333211604</v>
      </c>
      <c r="G9" s="61">
        <v>71940281</v>
      </c>
      <c r="H9" s="61">
        <v>4405151885</v>
      </c>
      <c r="I9" s="61">
        <v>0</v>
      </c>
      <c r="J9" s="61">
        <v>335732363</v>
      </c>
      <c r="K9" s="61">
        <f t="shared" si="0"/>
        <v>335732363</v>
      </c>
      <c r="L9" s="62">
        <f t="shared" si="1"/>
        <v>7.6213572599665311E-2</v>
      </c>
    </row>
    <row r="10" spans="1:13" x14ac:dyDescent="0.3">
      <c r="A10" s="59" t="s">
        <v>34</v>
      </c>
      <c r="B10" s="60" t="s">
        <v>95</v>
      </c>
      <c r="C10" s="60"/>
      <c r="D10" s="59"/>
      <c r="E10" s="60"/>
      <c r="F10" s="61">
        <v>778059719</v>
      </c>
      <c r="G10" s="61">
        <v>71940281</v>
      </c>
      <c r="H10" s="61">
        <v>850000000</v>
      </c>
      <c r="I10" s="61">
        <v>0</v>
      </c>
      <c r="J10" s="61">
        <v>335732363</v>
      </c>
      <c r="K10" s="61">
        <f t="shared" si="0"/>
        <v>335732363</v>
      </c>
      <c r="L10" s="62">
        <f t="shared" si="1"/>
        <v>0.3949792505882353</v>
      </c>
    </row>
    <row r="11" spans="1:13" x14ac:dyDescent="0.3">
      <c r="A11" s="59" t="s">
        <v>35</v>
      </c>
      <c r="B11" s="60" t="s">
        <v>96</v>
      </c>
      <c r="C11" s="60"/>
      <c r="D11" s="59"/>
      <c r="E11" s="60"/>
      <c r="F11" s="61">
        <v>778059719</v>
      </c>
      <c r="G11" s="61">
        <v>71940281</v>
      </c>
      <c r="H11" s="61">
        <v>850000000</v>
      </c>
      <c r="I11" s="61">
        <v>0</v>
      </c>
      <c r="J11" s="61">
        <v>335732363</v>
      </c>
      <c r="K11" s="61">
        <f t="shared" si="0"/>
        <v>335732363</v>
      </c>
      <c r="L11" s="62">
        <f t="shared" si="1"/>
        <v>0.3949792505882353</v>
      </c>
    </row>
    <row r="12" spans="1:13" x14ac:dyDescent="0.3">
      <c r="A12" s="59" t="s">
        <v>36</v>
      </c>
      <c r="B12" s="60" t="s">
        <v>97</v>
      </c>
      <c r="C12" s="60" t="s">
        <v>98</v>
      </c>
      <c r="D12" s="59">
        <v>91119</v>
      </c>
      <c r="E12" s="60" t="s">
        <v>99</v>
      </c>
      <c r="F12" s="61">
        <v>778059719</v>
      </c>
      <c r="G12" s="61">
        <v>71940281</v>
      </c>
      <c r="H12" s="61">
        <v>850000000</v>
      </c>
      <c r="I12" s="61">
        <v>0</v>
      </c>
      <c r="J12" s="61">
        <v>0</v>
      </c>
      <c r="K12" s="61">
        <f t="shared" si="0"/>
        <v>0</v>
      </c>
      <c r="L12" s="62">
        <f t="shared" si="1"/>
        <v>0</v>
      </c>
    </row>
    <row r="13" spans="1:13" x14ac:dyDescent="0.3">
      <c r="A13" s="59" t="s">
        <v>36</v>
      </c>
      <c r="B13" s="60" t="s">
        <v>97</v>
      </c>
      <c r="C13" s="60" t="s">
        <v>98</v>
      </c>
      <c r="D13" s="59">
        <v>91138</v>
      </c>
      <c r="E13" s="60" t="s">
        <v>100</v>
      </c>
      <c r="F13" s="61">
        <v>0</v>
      </c>
      <c r="G13" s="61">
        <v>0</v>
      </c>
      <c r="H13" s="61">
        <v>0</v>
      </c>
      <c r="I13" s="61">
        <v>0</v>
      </c>
      <c r="J13" s="61">
        <v>335732363</v>
      </c>
      <c r="K13" s="61">
        <f t="shared" si="0"/>
        <v>335732363</v>
      </c>
      <c r="L13" s="62">
        <v>1</v>
      </c>
    </row>
    <row r="14" spans="1:13" x14ac:dyDescent="0.3">
      <c r="A14" s="59" t="s">
        <v>36</v>
      </c>
      <c r="B14" s="60" t="s">
        <v>97</v>
      </c>
      <c r="C14" s="60" t="s">
        <v>101</v>
      </c>
      <c r="D14" s="59" t="s">
        <v>102</v>
      </c>
      <c r="E14" s="60" t="s">
        <v>103</v>
      </c>
      <c r="F14" s="61">
        <v>778059719</v>
      </c>
      <c r="G14" s="61">
        <v>71940281</v>
      </c>
      <c r="H14" s="61">
        <v>850000000</v>
      </c>
      <c r="I14" s="61">
        <v>0</v>
      </c>
      <c r="J14" s="61">
        <v>335732363</v>
      </c>
      <c r="K14" s="61">
        <f t="shared" si="0"/>
        <v>335732363</v>
      </c>
      <c r="L14" s="62">
        <f t="shared" si="1"/>
        <v>0.3949792505882353</v>
      </c>
    </row>
    <row r="15" spans="1:13" x14ac:dyDescent="0.3">
      <c r="A15" s="59" t="s">
        <v>36</v>
      </c>
      <c r="B15" s="60" t="s">
        <v>97</v>
      </c>
      <c r="C15" s="60" t="s">
        <v>104</v>
      </c>
      <c r="D15" s="64">
        <v>111120500102180</v>
      </c>
      <c r="E15" s="60" t="s">
        <v>105</v>
      </c>
      <c r="F15" s="61">
        <v>502000000</v>
      </c>
      <c r="G15" s="61">
        <v>48000000</v>
      </c>
      <c r="H15" s="61">
        <v>550000000</v>
      </c>
      <c r="I15" s="61">
        <v>0</v>
      </c>
      <c r="J15" s="61">
        <v>0</v>
      </c>
      <c r="K15" s="61">
        <f t="shared" si="0"/>
        <v>0</v>
      </c>
      <c r="L15" s="62">
        <f t="shared" si="1"/>
        <v>0</v>
      </c>
    </row>
    <row r="16" spans="1:13" x14ac:dyDescent="0.3">
      <c r="A16" s="59" t="s">
        <v>36</v>
      </c>
      <c r="B16" s="60" t="s">
        <v>97</v>
      </c>
      <c r="C16" s="60" t="s">
        <v>104</v>
      </c>
      <c r="D16" s="64">
        <v>332010500100089</v>
      </c>
      <c r="E16" s="60" t="s">
        <v>106</v>
      </c>
      <c r="F16" s="61">
        <v>276059719</v>
      </c>
      <c r="G16" s="61">
        <v>23940281</v>
      </c>
      <c r="H16" s="61">
        <v>300000000</v>
      </c>
      <c r="I16" s="61">
        <v>0</v>
      </c>
      <c r="J16" s="61">
        <v>0</v>
      </c>
      <c r="K16" s="61">
        <f t="shared" si="0"/>
        <v>0</v>
      </c>
      <c r="L16" s="62">
        <f t="shared" si="1"/>
        <v>0</v>
      </c>
    </row>
    <row r="17" spans="1:12" x14ac:dyDescent="0.3">
      <c r="A17" s="59" t="s">
        <v>36</v>
      </c>
      <c r="B17" s="60" t="s">
        <v>97</v>
      </c>
      <c r="C17" s="60" t="s">
        <v>107</v>
      </c>
      <c r="D17" s="59" t="s">
        <v>108</v>
      </c>
      <c r="E17" s="60" t="s">
        <v>109</v>
      </c>
      <c r="F17" s="61">
        <v>778059719</v>
      </c>
      <c r="G17" s="61">
        <v>71940281</v>
      </c>
      <c r="H17" s="61">
        <v>850000000</v>
      </c>
      <c r="I17" s="61">
        <v>0</v>
      </c>
      <c r="J17" s="61">
        <v>335732363</v>
      </c>
      <c r="K17" s="61">
        <f t="shared" si="0"/>
        <v>335732363</v>
      </c>
      <c r="L17" s="62">
        <f t="shared" si="1"/>
        <v>0.3949792505882353</v>
      </c>
    </row>
    <row r="18" spans="1:12" x14ac:dyDescent="0.3">
      <c r="A18" s="59" t="s">
        <v>36</v>
      </c>
      <c r="B18" s="60" t="s">
        <v>97</v>
      </c>
      <c r="C18" s="60" t="s">
        <v>110</v>
      </c>
      <c r="D18" s="59" t="s">
        <v>111</v>
      </c>
      <c r="E18" s="60" t="s">
        <v>112</v>
      </c>
      <c r="F18" s="61">
        <v>778059719</v>
      </c>
      <c r="G18" s="61">
        <v>71940281</v>
      </c>
      <c r="H18" s="61">
        <v>850000000</v>
      </c>
      <c r="I18" s="61">
        <v>0</v>
      </c>
      <c r="J18" s="61">
        <v>335732363</v>
      </c>
      <c r="K18" s="61">
        <f t="shared" si="0"/>
        <v>335732363</v>
      </c>
      <c r="L18" s="62">
        <f t="shared" si="1"/>
        <v>0.3949792505882353</v>
      </c>
    </row>
    <row r="19" spans="1:12" x14ac:dyDescent="0.3">
      <c r="A19" s="59" t="s">
        <v>37</v>
      </c>
      <c r="B19" s="60" t="s">
        <v>113</v>
      </c>
      <c r="C19" s="60"/>
      <c r="D19" s="59"/>
      <c r="E19" s="60"/>
      <c r="F19" s="61">
        <v>3555151885</v>
      </c>
      <c r="G19" s="61">
        <v>0</v>
      </c>
      <c r="H19" s="61">
        <v>3555151885</v>
      </c>
      <c r="I19" s="61">
        <v>0</v>
      </c>
      <c r="J19" s="61">
        <v>0</v>
      </c>
      <c r="K19" s="61">
        <f t="shared" si="0"/>
        <v>0</v>
      </c>
      <c r="L19" s="62">
        <f t="shared" si="1"/>
        <v>0</v>
      </c>
    </row>
    <row r="20" spans="1:12" x14ac:dyDescent="0.3">
      <c r="A20" s="59" t="s">
        <v>38</v>
      </c>
      <c r="B20" s="60" t="s">
        <v>114</v>
      </c>
      <c r="C20" s="60"/>
      <c r="D20" s="59"/>
      <c r="E20" s="60"/>
      <c r="F20" s="61">
        <v>3555151885</v>
      </c>
      <c r="G20" s="61">
        <v>0</v>
      </c>
      <c r="H20" s="61">
        <v>3555151885</v>
      </c>
      <c r="I20" s="61">
        <v>0</v>
      </c>
      <c r="J20" s="61">
        <v>0</v>
      </c>
      <c r="K20" s="61">
        <f t="shared" si="0"/>
        <v>0</v>
      </c>
      <c r="L20" s="62">
        <f t="shared" si="1"/>
        <v>0</v>
      </c>
    </row>
    <row r="21" spans="1:12" x14ac:dyDescent="0.3">
      <c r="A21" s="59" t="s">
        <v>39</v>
      </c>
      <c r="B21" s="60" t="s">
        <v>115</v>
      </c>
      <c r="C21" s="60" t="s">
        <v>101</v>
      </c>
      <c r="D21" s="59" t="s">
        <v>102</v>
      </c>
      <c r="E21" s="60" t="s">
        <v>103</v>
      </c>
      <c r="F21" s="61">
        <v>3555151885</v>
      </c>
      <c r="G21" s="61">
        <v>0</v>
      </c>
      <c r="H21" s="61">
        <v>3555151885</v>
      </c>
      <c r="I21" s="61">
        <v>0</v>
      </c>
      <c r="J21" s="61">
        <v>0</v>
      </c>
      <c r="K21" s="61">
        <f t="shared" si="0"/>
        <v>0</v>
      </c>
      <c r="L21" s="62">
        <f t="shared" si="1"/>
        <v>0</v>
      </c>
    </row>
    <row r="22" spans="1:12" x14ac:dyDescent="0.3">
      <c r="A22" s="59" t="s">
        <v>39</v>
      </c>
      <c r="B22" s="60" t="s">
        <v>115</v>
      </c>
      <c r="C22" s="60" t="s">
        <v>104</v>
      </c>
      <c r="D22" s="64">
        <v>331110500102965</v>
      </c>
      <c r="E22" s="60" t="s">
        <v>116</v>
      </c>
      <c r="F22" s="61">
        <v>3555151885</v>
      </c>
      <c r="G22" s="61">
        <v>0</v>
      </c>
      <c r="H22" s="61">
        <v>3555151885</v>
      </c>
      <c r="I22" s="61">
        <v>0</v>
      </c>
      <c r="J22" s="61">
        <v>0</v>
      </c>
      <c r="K22" s="61">
        <f t="shared" si="0"/>
        <v>0</v>
      </c>
      <c r="L22" s="62">
        <f t="shared" si="1"/>
        <v>0</v>
      </c>
    </row>
    <row r="23" spans="1:12" x14ac:dyDescent="0.3">
      <c r="A23" s="59" t="s">
        <v>39</v>
      </c>
      <c r="B23" s="60" t="s">
        <v>115</v>
      </c>
      <c r="C23" s="60" t="s">
        <v>107</v>
      </c>
      <c r="D23" s="59" t="s">
        <v>117</v>
      </c>
      <c r="E23" s="60" t="s">
        <v>118</v>
      </c>
      <c r="F23" s="61">
        <v>3555151885</v>
      </c>
      <c r="G23" s="61">
        <v>0</v>
      </c>
      <c r="H23" s="61">
        <v>3555151885</v>
      </c>
      <c r="I23" s="61">
        <v>0</v>
      </c>
      <c r="J23" s="61">
        <v>0</v>
      </c>
      <c r="K23" s="61">
        <f t="shared" si="0"/>
        <v>0</v>
      </c>
      <c r="L23" s="62">
        <f t="shared" si="1"/>
        <v>0</v>
      </c>
    </row>
    <row r="24" spans="1:12" x14ac:dyDescent="0.3">
      <c r="A24" s="59" t="s">
        <v>39</v>
      </c>
      <c r="B24" s="60" t="s">
        <v>115</v>
      </c>
      <c r="C24" s="60" t="s">
        <v>110</v>
      </c>
      <c r="D24" s="59" t="s">
        <v>111</v>
      </c>
      <c r="E24" s="60" t="s">
        <v>112</v>
      </c>
      <c r="F24" s="61">
        <v>3555151885</v>
      </c>
      <c r="G24" s="61">
        <v>0</v>
      </c>
      <c r="H24" s="61">
        <v>3555151885</v>
      </c>
      <c r="I24" s="61">
        <v>0</v>
      </c>
      <c r="J24" s="61">
        <v>0</v>
      </c>
      <c r="K24" s="61">
        <f t="shared" si="0"/>
        <v>0</v>
      </c>
      <c r="L24" s="62">
        <f t="shared" si="1"/>
        <v>0</v>
      </c>
    </row>
    <row r="25" spans="1:12" x14ac:dyDescent="0.3">
      <c r="A25" s="59" t="s">
        <v>40</v>
      </c>
      <c r="B25" s="60" t="s">
        <v>23</v>
      </c>
      <c r="C25" s="60"/>
      <c r="D25" s="59"/>
      <c r="E25" s="60"/>
      <c r="F25" s="61">
        <v>100000000</v>
      </c>
      <c r="G25" s="61">
        <v>474856084</v>
      </c>
      <c r="H25" s="61">
        <v>574856084</v>
      </c>
      <c r="I25" s="61">
        <v>438367763</v>
      </c>
      <c r="J25" s="61">
        <v>11014886</v>
      </c>
      <c r="K25" s="61">
        <f t="shared" si="0"/>
        <v>449382649</v>
      </c>
      <c r="L25" s="62">
        <f t="shared" si="1"/>
        <v>0.78173070009640877</v>
      </c>
    </row>
    <row r="26" spans="1:12" x14ac:dyDescent="0.3">
      <c r="A26" s="59" t="s">
        <v>41</v>
      </c>
      <c r="B26" s="60" t="s">
        <v>119</v>
      </c>
      <c r="C26" s="60"/>
      <c r="D26" s="59"/>
      <c r="E26" s="60"/>
      <c r="F26" s="61">
        <v>100000000</v>
      </c>
      <c r="G26" s="61">
        <v>0</v>
      </c>
      <c r="H26" s="61">
        <v>100000000</v>
      </c>
      <c r="I26" s="61">
        <v>0</v>
      </c>
      <c r="J26" s="61">
        <v>10617946</v>
      </c>
      <c r="K26" s="61">
        <f t="shared" si="0"/>
        <v>10617946</v>
      </c>
      <c r="L26" s="62">
        <f t="shared" si="1"/>
        <v>0.10617946</v>
      </c>
    </row>
    <row r="27" spans="1:12" x14ac:dyDescent="0.3">
      <c r="A27" s="59" t="s">
        <v>42</v>
      </c>
      <c r="B27" s="60" t="s">
        <v>120</v>
      </c>
      <c r="C27" s="60" t="s">
        <v>101</v>
      </c>
      <c r="D27" s="59" t="s">
        <v>102</v>
      </c>
      <c r="E27" s="60" t="s">
        <v>103</v>
      </c>
      <c r="F27" s="61">
        <v>100000000</v>
      </c>
      <c r="G27" s="61">
        <v>0</v>
      </c>
      <c r="H27" s="61">
        <v>100000000</v>
      </c>
      <c r="I27" s="61">
        <v>0</v>
      </c>
      <c r="J27" s="61">
        <v>10617946</v>
      </c>
      <c r="K27" s="61">
        <f t="shared" si="0"/>
        <v>10617946</v>
      </c>
      <c r="L27" s="62">
        <f t="shared" si="1"/>
        <v>0.10617946</v>
      </c>
    </row>
    <row r="28" spans="1:12" x14ac:dyDescent="0.3">
      <c r="A28" s="59" t="s">
        <v>42</v>
      </c>
      <c r="B28" s="60" t="s">
        <v>120</v>
      </c>
      <c r="C28" s="60" t="s">
        <v>107</v>
      </c>
      <c r="D28" s="59" t="s">
        <v>121</v>
      </c>
      <c r="E28" s="60" t="s">
        <v>122</v>
      </c>
      <c r="F28" s="61">
        <v>100000000</v>
      </c>
      <c r="G28" s="61">
        <v>0</v>
      </c>
      <c r="H28" s="61">
        <v>100000000</v>
      </c>
      <c r="I28" s="61">
        <v>0</v>
      </c>
      <c r="J28" s="61">
        <v>10617946</v>
      </c>
      <c r="K28" s="61">
        <f t="shared" si="0"/>
        <v>10617946</v>
      </c>
      <c r="L28" s="62">
        <f t="shared" si="1"/>
        <v>0.10617946</v>
      </c>
    </row>
    <row r="29" spans="1:12" x14ac:dyDescent="0.3">
      <c r="A29" s="59" t="s">
        <v>42</v>
      </c>
      <c r="B29" s="60" t="s">
        <v>120</v>
      </c>
      <c r="C29" s="60" t="s">
        <v>123</v>
      </c>
      <c r="D29" s="59" t="s">
        <v>42</v>
      </c>
      <c r="E29" s="60" t="s">
        <v>31</v>
      </c>
      <c r="F29" s="61">
        <v>100000000</v>
      </c>
      <c r="G29" s="61">
        <v>0</v>
      </c>
      <c r="H29" s="61">
        <v>100000000</v>
      </c>
      <c r="I29" s="61">
        <v>0</v>
      </c>
      <c r="J29" s="61">
        <v>10617946</v>
      </c>
      <c r="K29" s="61">
        <f t="shared" si="0"/>
        <v>10617946</v>
      </c>
      <c r="L29" s="62">
        <f t="shared" si="1"/>
        <v>0.10617946</v>
      </c>
    </row>
    <row r="30" spans="1:12" x14ac:dyDescent="0.3">
      <c r="A30" s="59" t="s">
        <v>42</v>
      </c>
      <c r="B30" s="60" t="s">
        <v>120</v>
      </c>
      <c r="C30" s="60" t="s">
        <v>110</v>
      </c>
      <c r="D30" s="59" t="s">
        <v>111</v>
      </c>
      <c r="E30" s="60" t="s">
        <v>112</v>
      </c>
      <c r="F30" s="61">
        <v>100000000</v>
      </c>
      <c r="G30" s="61">
        <v>0</v>
      </c>
      <c r="H30" s="61">
        <v>100000000</v>
      </c>
      <c r="I30" s="61">
        <v>0</v>
      </c>
      <c r="J30" s="61">
        <v>10617946</v>
      </c>
      <c r="K30" s="61">
        <f t="shared" si="0"/>
        <v>10617946</v>
      </c>
      <c r="L30" s="62">
        <f t="shared" si="1"/>
        <v>0.10617946</v>
      </c>
    </row>
    <row r="31" spans="1:12" x14ac:dyDescent="0.3">
      <c r="A31" s="59" t="s">
        <v>43</v>
      </c>
      <c r="B31" s="60" t="s">
        <v>124</v>
      </c>
      <c r="C31" s="60"/>
      <c r="D31" s="59"/>
      <c r="E31" s="60"/>
      <c r="F31" s="61">
        <v>0</v>
      </c>
      <c r="G31" s="61">
        <v>438367763</v>
      </c>
      <c r="H31" s="61">
        <v>438367763</v>
      </c>
      <c r="I31" s="61">
        <v>438367763</v>
      </c>
      <c r="J31" s="61">
        <v>0</v>
      </c>
      <c r="K31" s="61">
        <f t="shared" si="0"/>
        <v>438367763</v>
      </c>
      <c r="L31" s="62">
        <f t="shared" si="1"/>
        <v>1</v>
      </c>
    </row>
    <row r="32" spans="1:12" x14ac:dyDescent="0.3">
      <c r="A32" s="59" t="s">
        <v>44</v>
      </c>
      <c r="B32" s="60" t="s">
        <v>125</v>
      </c>
      <c r="C32" s="60" t="s">
        <v>101</v>
      </c>
      <c r="D32" s="59" t="s">
        <v>102</v>
      </c>
      <c r="E32" s="60" t="s">
        <v>103</v>
      </c>
      <c r="F32" s="61">
        <v>0</v>
      </c>
      <c r="G32" s="61">
        <v>21883476</v>
      </c>
      <c r="H32" s="61">
        <v>21883476</v>
      </c>
      <c r="I32" s="61">
        <v>21883476</v>
      </c>
      <c r="J32" s="61">
        <v>0</v>
      </c>
      <c r="K32" s="61">
        <f t="shared" si="0"/>
        <v>21883476</v>
      </c>
      <c r="L32" s="62">
        <f t="shared" si="1"/>
        <v>1</v>
      </c>
    </row>
    <row r="33" spans="1:12" x14ac:dyDescent="0.3">
      <c r="A33" s="59" t="s">
        <v>44</v>
      </c>
      <c r="B33" s="60" t="s">
        <v>125</v>
      </c>
      <c r="C33" s="60" t="s">
        <v>107</v>
      </c>
      <c r="D33" s="59" t="s">
        <v>126</v>
      </c>
      <c r="E33" s="60" t="s">
        <v>127</v>
      </c>
      <c r="F33" s="61">
        <v>0</v>
      </c>
      <c r="G33" s="61">
        <v>21883476</v>
      </c>
      <c r="H33" s="61">
        <v>21883476</v>
      </c>
      <c r="I33" s="61">
        <v>21883476</v>
      </c>
      <c r="J33" s="61">
        <v>0</v>
      </c>
      <c r="K33" s="61">
        <f t="shared" si="0"/>
        <v>21883476</v>
      </c>
      <c r="L33" s="62">
        <f t="shared" si="1"/>
        <v>1</v>
      </c>
    </row>
    <row r="34" spans="1:12" x14ac:dyDescent="0.3">
      <c r="A34" s="59" t="s">
        <v>88</v>
      </c>
      <c r="B34" s="60" t="s">
        <v>128</v>
      </c>
      <c r="C34" s="60" t="s">
        <v>101</v>
      </c>
      <c r="D34" s="59" t="s">
        <v>102</v>
      </c>
      <c r="E34" s="60" t="s">
        <v>103</v>
      </c>
      <c r="F34" s="61">
        <v>0</v>
      </c>
      <c r="G34" s="61">
        <v>416484287</v>
      </c>
      <c r="H34" s="61">
        <v>416484287</v>
      </c>
      <c r="I34" s="61">
        <v>416484287</v>
      </c>
      <c r="J34" s="61">
        <v>0</v>
      </c>
      <c r="K34" s="61">
        <f t="shared" si="0"/>
        <v>416484287</v>
      </c>
      <c r="L34" s="62">
        <f t="shared" si="1"/>
        <v>1</v>
      </c>
    </row>
    <row r="35" spans="1:12" x14ac:dyDescent="0.3">
      <c r="A35" s="59" t="s">
        <v>88</v>
      </c>
      <c r="B35" s="60" t="s">
        <v>128</v>
      </c>
      <c r="C35" s="60" t="s">
        <v>107</v>
      </c>
      <c r="D35" s="59" t="s">
        <v>117</v>
      </c>
      <c r="E35" s="60" t="s">
        <v>118</v>
      </c>
      <c r="F35" s="61">
        <v>0</v>
      </c>
      <c r="G35" s="61">
        <v>416484287</v>
      </c>
      <c r="H35" s="61">
        <v>416484287</v>
      </c>
      <c r="I35" s="61">
        <v>416484287</v>
      </c>
      <c r="J35" s="61">
        <v>0</v>
      </c>
      <c r="K35" s="61">
        <f t="shared" si="0"/>
        <v>416484287</v>
      </c>
      <c r="L35" s="62">
        <f t="shared" si="1"/>
        <v>1</v>
      </c>
    </row>
    <row r="36" spans="1:12" x14ac:dyDescent="0.3">
      <c r="A36" s="59" t="s">
        <v>88</v>
      </c>
      <c r="B36" s="60" t="s">
        <v>128</v>
      </c>
      <c r="C36" s="60" t="s">
        <v>110</v>
      </c>
      <c r="D36" s="59" t="s">
        <v>111</v>
      </c>
      <c r="E36" s="60" t="s">
        <v>112</v>
      </c>
      <c r="F36" s="61">
        <v>0</v>
      </c>
      <c r="G36" s="61">
        <v>416484287</v>
      </c>
      <c r="H36" s="61">
        <v>416484287</v>
      </c>
      <c r="I36" s="61">
        <v>416484287</v>
      </c>
      <c r="J36" s="61">
        <v>0</v>
      </c>
      <c r="K36" s="61">
        <f t="shared" si="0"/>
        <v>416484287</v>
      </c>
      <c r="L36" s="62">
        <f t="shared" si="1"/>
        <v>1</v>
      </c>
    </row>
    <row r="37" spans="1:12" x14ac:dyDescent="0.3">
      <c r="A37" s="59" t="s">
        <v>86</v>
      </c>
      <c r="B37" s="60" t="s">
        <v>129</v>
      </c>
      <c r="C37" s="60"/>
      <c r="D37" s="59"/>
      <c r="E37" s="60"/>
      <c r="F37" s="61">
        <v>0</v>
      </c>
      <c r="G37" s="61">
        <v>0</v>
      </c>
      <c r="H37" s="61">
        <v>0</v>
      </c>
      <c r="I37" s="61">
        <v>0</v>
      </c>
      <c r="J37" s="61">
        <v>396929</v>
      </c>
      <c r="K37" s="61">
        <f t="shared" si="0"/>
        <v>396929</v>
      </c>
      <c r="L37" s="62">
        <v>1</v>
      </c>
    </row>
    <row r="38" spans="1:12" x14ac:dyDescent="0.3">
      <c r="A38" s="59" t="s">
        <v>87</v>
      </c>
      <c r="B38" s="60" t="s">
        <v>130</v>
      </c>
      <c r="C38" s="60" t="s">
        <v>101</v>
      </c>
      <c r="D38" s="59" t="s">
        <v>102</v>
      </c>
      <c r="E38" s="60" t="s">
        <v>103</v>
      </c>
      <c r="F38" s="61">
        <v>0</v>
      </c>
      <c r="G38" s="61">
        <v>0</v>
      </c>
      <c r="H38" s="61">
        <v>0</v>
      </c>
      <c r="I38" s="61">
        <v>0</v>
      </c>
      <c r="J38" s="61">
        <v>396929</v>
      </c>
      <c r="K38" s="61">
        <f t="shared" si="0"/>
        <v>396929</v>
      </c>
      <c r="L38" s="62">
        <v>1</v>
      </c>
    </row>
    <row r="39" spans="1:12" x14ac:dyDescent="0.3">
      <c r="A39" s="59" t="s">
        <v>87</v>
      </c>
      <c r="B39" s="60" t="s">
        <v>130</v>
      </c>
      <c r="C39" s="60" t="s">
        <v>107</v>
      </c>
      <c r="D39" s="59" t="s">
        <v>117</v>
      </c>
      <c r="E39" s="60" t="s">
        <v>118</v>
      </c>
      <c r="F39" s="61">
        <v>0</v>
      </c>
      <c r="G39" s="61">
        <v>0</v>
      </c>
      <c r="H39" s="61">
        <v>0</v>
      </c>
      <c r="I39" s="61">
        <v>0</v>
      </c>
      <c r="J39" s="61">
        <v>396929</v>
      </c>
      <c r="K39" s="61">
        <f t="shared" si="0"/>
        <v>396929</v>
      </c>
      <c r="L39" s="62">
        <v>1</v>
      </c>
    </row>
    <row r="40" spans="1:12" x14ac:dyDescent="0.3">
      <c r="A40" s="59" t="s">
        <v>45</v>
      </c>
      <c r="B40" s="60" t="s">
        <v>131</v>
      </c>
      <c r="C40" s="60"/>
      <c r="D40" s="59"/>
      <c r="E40" s="60"/>
      <c r="F40" s="61">
        <v>0</v>
      </c>
      <c r="G40" s="61">
        <v>36488321</v>
      </c>
      <c r="H40" s="61">
        <v>36488321</v>
      </c>
      <c r="I40" s="61">
        <v>0</v>
      </c>
      <c r="J40" s="61">
        <v>11</v>
      </c>
      <c r="K40" s="61">
        <f t="shared" si="0"/>
        <v>11</v>
      </c>
      <c r="L40" s="62">
        <f t="shared" si="1"/>
        <v>3.0146632397802025E-7</v>
      </c>
    </row>
    <row r="41" spans="1:12" x14ac:dyDescent="0.3">
      <c r="A41" s="59" t="s">
        <v>46</v>
      </c>
      <c r="B41" s="60" t="s">
        <v>132</v>
      </c>
      <c r="C41" s="60" t="s">
        <v>101</v>
      </c>
      <c r="D41" s="59" t="s">
        <v>102</v>
      </c>
      <c r="E41" s="60" t="s">
        <v>103</v>
      </c>
      <c r="F41" s="61">
        <v>0</v>
      </c>
      <c r="G41" s="61">
        <v>36488321</v>
      </c>
      <c r="H41" s="61">
        <v>36488321</v>
      </c>
      <c r="I41" s="61">
        <v>0</v>
      </c>
      <c r="J41" s="61">
        <v>11</v>
      </c>
      <c r="K41" s="61">
        <f t="shared" si="0"/>
        <v>11</v>
      </c>
      <c r="L41" s="62">
        <f t="shared" si="1"/>
        <v>3.0146632397802025E-7</v>
      </c>
    </row>
    <row r="42" spans="1:12" x14ac:dyDescent="0.3">
      <c r="A42" s="59" t="s">
        <v>46</v>
      </c>
      <c r="B42" s="60" t="s">
        <v>132</v>
      </c>
      <c r="C42" s="60" t="s">
        <v>107</v>
      </c>
      <c r="D42" s="59" t="s">
        <v>133</v>
      </c>
      <c r="E42" s="60" t="s">
        <v>134</v>
      </c>
      <c r="F42" s="61">
        <v>0</v>
      </c>
      <c r="G42" s="61">
        <v>36488321</v>
      </c>
      <c r="H42" s="61">
        <v>36488321</v>
      </c>
      <c r="I42" s="61">
        <v>0</v>
      </c>
      <c r="J42" s="61">
        <v>11</v>
      </c>
      <c r="K42" s="61">
        <f t="shared" si="0"/>
        <v>11</v>
      </c>
      <c r="L42" s="62">
        <f t="shared" si="1"/>
        <v>3.0146632397802025E-7</v>
      </c>
    </row>
    <row r="43" spans="1:12" x14ac:dyDescent="0.3">
      <c r="A43" s="59" t="s">
        <v>46</v>
      </c>
      <c r="B43" s="60" t="s">
        <v>132</v>
      </c>
      <c r="C43" s="60" t="s">
        <v>110</v>
      </c>
      <c r="D43" s="59" t="s">
        <v>111</v>
      </c>
      <c r="E43" s="60" t="s">
        <v>112</v>
      </c>
      <c r="F43" s="61">
        <v>0</v>
      </c>
      <c r="G43" s="61">
        <v>36488321</v>
      </c>
      <c r="H43" s="61">
        <v>36488321</v>
      </c>
      <c r="I43" s="61">
        <v>0</v>
      </c>
      <c r="J43" s="61">
        <v>11</v>
      </c>
      <c r="K43" s="61">
        <f>+I43+J43</f>
        <v>11</v>
      </c>
      <c r="L43" s="62">
        <f t="shared" si="1"/>
        <v>3.0146632397802025E-7</v>
      </c>
    </row>
    <row r="50" spans="2:8" x14ac:dyDescent="0.3">
      <c r="B50"/>
      <c r="G50"/>
      <c r="H50"/>
    </row>
    <row r="51" spans="2:8" x14ac:dyDescent="0.3">
      <c r="B51" s="10" t="s">
        <v>89</v>
      </c>
      <c r="G51" s="66" t="s">
        <v>25</v>
      </c>
      <c r="H51" s="66"/>
    </row>
    <row r="52" spans="2:8" x14ac:dyDescent="0.3">
      <c r="B52" s="11" t="s">
        <v>90</v>
      </c>
      <c r="G52" s="65" t="s">
        <v>26</v>
      </c>
      <c r="H52" s="65"/>
    </row>
    <row r="53" spans="2:8" x14ac:dyDescent="0.3">
      <c r="B53" s="49" t="s">
        <v>91</v>
      </c>
      <c r="G53" s="65" t="s">
        <v>27</v>
      </c>
      <c r="H53" s="65"/>
    </row>
    <row r="54" spans="2:8" x14ac:dyDescent="0.3">
      <c r="G54" s="65" t="s">
        <v>28</v>
      </c>
      <c r="H54" s="65"/>
    </row>
  </sheetData>
  <mergeCells count="8">
    <mergeCell ref="G52:H52"/>
    <mergeCell ref="G53:H53"/>
    <mergeCell ref="G54:H54"/>
    <mergeCell ref="A4:M4"/>
    <mergeCell ref="A1:L1"/>
    <mergeCell ref="A2:L2"/>
    <mergeCell ref="A3:L3"/>
    <mergeCell ref="G51:H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A638-5BD6-41EE-B0F7-CC57A783D6F1}">
  <dimension ref="A1:O201"/>
  <sheetViews>
    <sheetView showGridLines="0" tabSelected="1" topLeftCell="F190" zoomScaleNormal="100" workbookViewId="0">
      <selection activeCell="L197" sqref="L197"/>
    </sheetView>
  </sheetViews>
  <sheetFormatPr baseColWidth="10" defaultRowHeight="15" x14ac:dyDescent="0.25"/>
  <cols>
    <col min="1" max="1" width="21.85546875" bestFit="1" customWidth="1"/>
    <col min="2" max="2" width="75" customWidth="1"/>
    <col min="3" max="3" width="34.28515625" customWidth="1"/>
    <col min="4" max="4" width="18" bestFit="1" customWidth="1"/>
    <col min="5" max="5" width="88" customWidth="1"/>
    <col min="6" max="6" width="14.140625" bestFit="1" customWidth="1"/>
    <col min="7" max="7" width="12.5703125" bestFit="1" customWidth="1"/>
    <col min="8" max="8" width="12.28515625" customWidth="1"/>
    <col min="9" max="9" width="16.7109375" customWidth="1"/>
    <col min="10" max="10" width="14.140625" bestFit="1" customWidth="1"/>
    <col min="11" max="11" width="17.7109375" customWidth="1"/>
    <col min="12" max="12" width="15" customWidth="1"/>
    <col min="13" max="13" width="12.5703125" bestFit="1" customWidth="1"/>
    <col min="14" max="14" width="14.85546875" customWidth="1"/>
    <col min="15" max="15" width="13" customWidth="1"/>
  </cols>
  <sheetData>
    <row r="1" spans="1:15" ht="18" customHeight="1" x14ac:dyDescent="0.25">
      <c r="A1" s="68" t="s">
        <v>21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18" x14ac:dyDescent="0.25">
      <c r="A2" s="68" t="s">
        <v>22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5" ht="18" x14ac:dyDescent="0.25">
      <c r="A3" s="68" t="s">
        <v>258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5" ht="18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6" spans="1:15" ht="49.5" x14ac:dyDescent="0.25">
      <c r="A6" s="16" t="s">
        <v>11</v>
      </c>
      <c r="B6" s="16" t="s">
        <v>12</v>
      </c>
      <c r="C6" s="19" t="s">
        <v>135</v>
      </c>
      <c r="D6" s="19" t="s">
        <v>136</v>
      </c>
      <c r="E6" s="19" t="s">
        <v>137</v>
      </c>
      <c r="F6" s="16" t="s">
        <v>13</v>
      </c>
      <c r="G6" s="16" t="s">
        <v>138</v>
      </c>
      <c r="H6" s="17" t="s">
        <v>24</v>
      </c>
      <c r="I6" s="17" t="s">
        <v>14</v>
      </c>
      <c r="J6" s="17" t="s">
        <v>15</v>
      </c>
      <c r="K6" s="17" t="s">
        <v>16</v>
      </c>
      <c r="L6" s="17" t="s">
        <v>17</v>
      </c>
      <c r="M6" s="17" t="s">
        <v>18</v>
      </c>
      <c r="N6" s="17" t="s">
        <v>19</v>
      </c>
      <c r="O6" s="18" t="s">
        <v>20</v>
      </c>
    </row>
    <row r="7" spans="1:15" x14ac:dyDescent="0.25">
      <c r="A7" s="50">
        <v>2</v>
      </c>
      <c r="B7" s="51" t="s">
        <v>7</v>
      </c>
      <c r="C7" s="51"/>
      <c r="D7" s="51"/>
      <c r="E7" s="51"/>
      <c r="F7" s="52">
        <v>4433211604</v>
      </c>
      <c r="G7" s="52">
        <v>546796365</v>
      </c>
      <c r="H7" s="52">
        <v>29020000</v>
      </c>
      <c r="I7" s="52">
        <v>29020000</v>
      </c>
      <c r="J7" s="52">
        <v>4980007969</v>
      </c>
      <c r="K7" s="52">
        <v>1455189196</v>
      </c>
      <c r="L7" s="52">
        <v>1453349196</v>
      </c>
      <c r="M7" s="52">
        <v>475471079</v>
      </c>
      <c r="N7" s="52">
        <v>462549072</v>
      </c>
      <c r="O7" s="48">
        <f>+L7/J7</f>
        <v>0.29183672095445196</v>
      </c>
    </row>
    <row r="8" spans="1:15" x14ac:dyDescent="0.25">
      <c r="A8" s="50" t="s">
        <v>47</v>
      </c>
      <c r="B8" s="51" t="s">
        <v>139</v>
      </c>
      <c r="C8" s="51"/>
      <c r="D8" s="51"/>
      <c r="E8" s="51"/>
      <c r="F8" s="52">
        <v>4433211604</v>
      </c>
      <c r="G8" s="52">
        <v>546796365</v>
      </c>
      <c r="H8" s="52">
        <v>29020000</v>
      </c>
      <c r="I8" s="52">
        <v>29020000</v>
      </c>
      <c r="J8" s="52">
        <v>4980007969</v>
      </c>
      <c r="K8" s="52">
        <v>1455189196</v>
      </c>
      <c r="L8" s="52">
        <v>1453349196</v>
      </c>
      <c r="M8" s="52">
        <v>475471079</v>
      </c>
      <c r="N8" s="52">
        <v>462549072</v>
      </c>
      <c r="O8" s="48">
        <f t="shared" ref="O8:O71" si="0">+L8/J8</f>
        <v>0.29183672095445196</v>
      </c>
    </row>
    <row r="9" spans="1:15" x14ac:dyDescent="0.25">
      <c r="A9" s="50" t="s">
        <v>48</v>
      </c>
      <c r="B9" s="51" t="s">
        <v>140</v>
      </c>
      <c r="C9" s="51"/>
      <c r="D9" s="51"/>
      <c r="E9" s="51"/>
      <c r="F9" s="52">
        <v>3648522628</v>
      </c>
      <c r="G9" s="52">
        <v>104248602</v>
      </c>
      <c r="H9" s="52">
        <v>0</v>
      </c>
      <c r="I9" s="52">
        <v>0</v>
      </c>
      <c r="J9" s="52">
        <v>3752771230</v>
      </c>
      <c r="K9" s="52">
        <v>392664418</v>
      </c>
      <c r="L9" s="52">
        <v>392664418</v>
      </c>
      <c r="M9" s="52">
        <v>392664418</v>
      </c>
      <c r="N9" s="52">
        <v>392664418</v>
      </c>
      <c r="O9" s="48">
        <f t="shared" si="0"/>
        <v>0.10463318809870539</v>
      </c>
    </row>
    <row r="10" spans="1:15" x14ac:dyDescent="0.25">
      <c r="A10" s="50" t="s">
        <v>49</v>
      </c>
      <c r="B10" s="51" t="s">
        <v>141</v>
      </c>
      <c r="C10" s="51"/>
      <c r="D10" s="51"/>
      <c r="E10" s="51"/>
      <c r="F10" s="52">
        <v>3648522628</v>
      </c>
      <c r="G10" s="52">
        <v>104248602</v>
      </c>
      <c r="H10" s="52">
        <v>0</v>
      </c>
      <c r="I10" s="52">
        <v>0</v>
      </c>
      <c r="J10" s="52">
        <v>3752771230</v>
      </c>
      <c r="K10" s="52">
        <v>392664418</v>
      </c>
      <c r="L10" s="52">
        <v>392664418</v>
      </c>
      <c r="M10" s="52">
        <v>392664418</v>
      </c>
      <c r="N10" s="52">
        <v>392664418</v>
      </c>
      <c r="O10" s="48">
        <f t="shared" si="0"/>
        <v>0.10463318809870539</v>
      </c>
    </row>
    <row r="11" spans="1:15" x14ac:dyDescent="0.25">
      <c r="A11" s="50" t="s">
        <v>50</v>
      </c>
      <c r="B11" s="51" t="s">
        <v>142</v>
      </c>
      <c r="C11" s="51"/>
      <c r="D11" s="51"/>
      <c r="E11" s="51"/>
      <c r="F11" s="52">
        <v>2628568236</v>
      </c>
      <c r="G11" s="52">
        <v>97011410</v>
      </c>
      <c r="H11" s="52">
        <v>0</v>
      </c>
      <c r="I11" s="52">
        <v>0</v>
      </c>
      <c r="J11" s="52">
        <v>2725579646</v>
      </c>
      <c r="K11" s="52">
        <v>284097209</v>
      </c>
      <c r="L11" s="52">
        <v>284097209</v>
      </c>
      <c r="M11" s="52">
        <v>284097209</v>
      </c>
      <c r="N11" s="52">
        <v>284097209</v>
      </c>
      <c r="O11" s="48">
        <f t="shared" si="0"/>
        <v>0.10423368453640118</v>
      </c>
    </row>
    <row r="12" spans="1:15" x14ac:dyDescent="0.25">
      <c r="A12" s="50" t="s">
        <v>51</v>
      </c>
      <c r="B12" s="51" t="s">
        <v>143</v>
      </c>
      <c r="C12" s="51"/>
      <c r="D12" s="51"/>
      <c r="E12" s="51"/>
      <c r="F12" s="52">
        <v>2628568236</v>
      </c>
      <c r="G12" s="52">
        <v>97011410</v>
      </c>
      <c r="H12" s="52">
        <v>0</v>
      </c>
      <c r="I12" s="52">
        <v>0</v>
      </c>
      <c r="J12" s="52">
        <v>2725579646</v>
      </c>
      <c r="K12" s="52">
        <v>284097209</v>
      </c>
      <c r="L12" s="52">
        <v>284097209</v>
      </c>
      <c r="M12" s="52">
        <v>284097209</v>
      </c>
      <c r="N12" s="52">
        <v>284097209</v>
      </c>
      <c r="O12" s="48">
        <f t="shared" si="0"/>
        <v>0.10423368453640118</v>
      </c>
    </row>
    <row r="13" spans="1:15" x14ac:dyDescent="0.25">
      <c r="A13" s="50" t="s">
        <v>52</v>
      </c>
      <c r="B13" s="51" t="s">
        <v>144</v>
      </c>
      <c r="C13" s="51" t="s">
        <v>101</v>
      </c>
      <c r="D13" s="51" t="s">
        <v>102</v>
      </c>
      <c r="E13" s="51" t="s">
        <v>103</v>
      </c>
      <c r="F13" s="52">
        <v>2194861831</v>
      </c>
      <c r="G13" s="52">
        <v>97011410</v>
      </c>
      <c r="H13" s="52">
        <v>0</v>
      </c>
      <c r="I13" s="52">
        <v>0</v>
      </c>
      <c r="J13" s="52">
        <v>2291873241</v>
      </c>
      <c r="K13" s="52">
        <v>270002843</v>
      </c>
      <c r="L13" s="52">
        <v>270002843</v>
      </c>
      <c r="M13" s="52">
        <v>270002843</v>
      </c>
      <c r="N13" s="52">
        <v>270002843</v>
      </c>
      <c r="O13" s="48">
        <f t="shared" si="0"/>
        <v>0.11780880293457731</v>
      </c>
    </row>
    <row r="14" spans="1:15" x14ac:dyDescent="0.25">
      <c r="A14" s="50" t="s">
        <v>52</v>
      </c>
      <c r="B14" s="51" t="s">
        <v>144</v>
      </c>
      <c r="C14" s="51" t="s">
        <v>107</v>
      </c>
      <c r="D14" s="51" t="s">
        <v>108</v>
      </c>
      <c r="E14" s="51" t="s">
        <v>109</v>
      </c>
      <c r="F14" s="52">
        <v>0</v>
      </c>
      <c r="G14" s="52">
        <v>48000000</v>
      </c>
      <c r="H14" s="52">
        <v>0</v>
      </c>
      <c r="I14" s="52">
        <v>0</v>
      </c>
      <c r="J14" s="52">
        <v>48000000</v>
      </c>
      <c r="K14" s="52">
        <v>0</v>
      </c>
      <c r="L14" s="52">
        <v>0</v>
      </c>
      <c r="M14" s="52">
        <v>0</v>
      </c>
      <c r="N14" s="52">
        <v>0</v>
      </c>
      <c r="O14" s="48">
        <f t="shared" si="0"/>
        <v>0</v>
      </c>
    </row>
    <row r="15" spans="1:15" x14ac:dyDescent="0.25">
      <c r="A15" s="50" t="s">
        <v>52</v>
      </c>
      <c r="B15" s="51" t="s">
        <v>144</v>
      </c>
      <c r="C15" s="51" t="s">
        <v>107</v>
      </c>
      <c r="D15" s="51" t="s">
        <v>117</v>
      </c>
      <c r="E15" s="51" t="s">
        <v>118</v>
      </c>
      <c r="F15" s="52">
        <v>2194861831</v>
      </c>
      <c r="G15" s="52">
        <v>23940281</v>
      </c>
      <c r="H15" s="52">
        <v>0</v>
      </c>
      <c r="I15" s="52">
        <v>0</v>
      </c>
      <c r="J15" s="52">
        <v>2218802112</v>
      </c>
      <c r="K15" s="52">
        <v>244931714</v>
      </c>
      <c r="L15" s="52">
        <v>244931714</v>
      </c>
      <c r="M15" s="52">
        <v>244931714</v>
      </c>
      <c r="N15" s="52">
        <v>244931714</v>
      </c>
      <c r="O15" s="48">
        <f t="shared" si="0"/>
        <v>0.11038916570131695</v>
      </c>
    </row>
    <row r="16" spans="1:15" x14ac:dyDescent="0.25">
      <c r="A16" s="50" t="s">
        <v>52</v>
      </c>
      <c r="B16" s="51" t="s">
        <v>144</v>
      </c>
      <c r="C16" s="51" t="s">
        <v>107</v>
      </c>
      <c r="D16" s="51" t="s">
        <v>133</v>
      </c>
      <c r="E16" s="51" t="s">
        <v>134</v>
      </c>
      <c r="F16" s="52">
        <v>0</v>
      </c>
      <c r="G16" s="52">
        <v>25071129</v>
      </c>
      <c r="H16" s="52">
        <v>0</v>
      </c>
      <c r="I16" s="52">
        <v>0</v>
      </c>
      <c r="J16" s="52">
        <v>25071129</v>
      </c>
      <c r="K16" s="52">
        <v>25071129</v>
      </c>
      <c r="L16" s="52">
        <v>25071129</v>
      </c>
      <c r="M16" s="52">
        <v>25071129</v>
      </c>
      <c r="N16" s="52">
        <v>25071129</v>
      </c>
      <c r="O16" s="48">
        <f t="shared" si="0"/>
        <v>1</v>
      </c>
    </row>
    <row r="17" spans="1:15" x14ac:dyDescent="0.25">
      <c r="A17" s="50" t="s">
        <v>52</v>
      </c>
      <c r="B17" s="51" t="s">
        <v>144</v>
      </c>
      <c r="C17" s="51" t="s">
        <v>110</v>
      </c>
      <c r="D17" s="51" t="s">
        <v>111</v>
      </c>
      <c r="E17" s="51" t="s">
        <v>112</v>
      </c>
      <c r="F17" s="52">
        <v>2194861831</v>
      </c>
      <c r="G17" s="52">
        <v>97011410</v>
      </c>
      <c r="H17" s="52">
        <v>0</v>
      </c>
      <c r="I17" s="52">
        <v>0</v>
      </c>
      <c r="J17" s="52">
        <v>2291873241</v>
      </c>
      <c r="K17" s="52">
        <v>270002843</v>
      </c>
      <c r="L17" s="52">
        <v>270002843</v>
      </c>
      <c r="M17" s="52">
        <v>270002843</v>
      </c>
      <c r="N17" s="52">
        <v>270002843</v>
      </c>
      <c r="O17" s="48">
        <f t="shared" si="0"/>
        <v>0.11780880293457731</v>
      </c>
    </row>
    <row r="18" spans="1:15" x14ac:dyDescent="0.25">
      <c r="A18" s="50" t="s">
        <v>53</v>
      </c>
      <c r="B18" s="51" t="s">
        <v>145</v>
      </c>
      <c r="C18" s="51" t="s">
        <v>101</v>
      </c>
      <c r="D18" s="51" t="s">
        <v>102</v>
      </c>
      <c r="E18" s="51" t="s">
        <v>103</v>
      </c>
      <c r="F18" s="52">
        <v>1200000</v>
      </c>
      <c r="G18" s="52">
        <v>0</v>
      </c>
      <c r="H18" s="52">
        <v>0</v>
      </c>
      <c r="I18" s="52">
        <v>0</v>
      </c>
      <c r="J18" s="52">
        <v>1200000</v>
      </c>
      <c r="K18" s="52">
        <v>0</v>
      </c>
      <c r="L18" s="52">
        <v>0</v>
      </c>
      <c r="M18" s="52">
        <v>0</v>
      </c>
      <c r="N18" s="52">
        <v>0</v>
      </c>
      <c r="O18" s="48">
        <f t="shared" si="0"/>
        <v>0</v>
      </c>
    </row>
    <row r="19" spans="1:15" x14ac:dyDescent="0.25">
      <c r="A19" s="50" t="s">
        <v>53</v>
      </c>
      <c r="B19" s="51" t="s">
        <v>145</v>
      </c>
      <c r="C19" s="51" t="s">
        <v>107</v>
      </c>
      <c r="D19" s="51" t="s">
        <v>117</v>
      </c>
      <c r="E19" s="51" t="s">
        <v>118</v>
      </c>
      <c r="F19" s="52">
        <v>1200000</v>
      </c>
      <c r="G19" s="52">
        <v>0</v>
      </c>
      <c r="H19" s="52">
        <v>0</v>
      </c>
      <c r="I19" s="52">
        <v>0</v>
      </c>
      <c r="J19" s="52">
        <v>1200000</v>
      </c>
      <c r="K19" s="52">
        <v>0</v>
      </c>
      <c r="L19" s="52">
        <v>0</v>
      </c>
      <c r="M19" s="52">
        <v>0</v>
      </c>
      <c r="N19" s="52">
        <v>0</v>
      </c>
      <c r="O19" s="48">
        <f t="shared" si="0"/>
        <v>0</v>
      </c>
    </row>
    <row r="20" spans="1:15" x14ac:dyDescent="0.25">
      <c r="A20" s="50" t="s">
        <v>53</v>
      </c>
      <c r="B20" s="51" t="s">
        <v>145</v>
      </c>
      <c r="C20" s="51" t="s">
        <v>110</v>
      </c>
      <c r="D20" s="51" t="s">
        <v>111</v>
      </c>
      <c r="E20" s="51" t="s">
        <v>112</v>
      </c>
      <c r="F20" s="52">
        <v>1200000</v>
      </c>
      <c r="G20" s="52">
        <v>0</v>
      </c>
      <c r="H20" s="52">
        <v>0</v>
      </c>
      <c r="I20" s="52">
        <v>0</v>
      </c>
      <c r="J20" s="52">
        <v>1200000</v>
      </c>
      <c r="K20" s="52">
        <v>0</v>
      </c>
      <c r="L20" s="52">
        <v>0</v>
      </c>
      <c r="M20" s="52">
        <v>0</v>
      </c>
      <c r="N20" s="52">
        <v>0</v>
      </c>
      <c r="O20" s="48">
        <f t="shared" si="0"/>
        <v>0</v>
      </c>
    </row>
    <row r="21" spans="1:15" x14ac:dyDescent="0.25">
      <c r="A21" s="50" t="s">
        <v>54</v>
      </c>
      <c r="B21" s="51" t="s">
        <v>146</v>
      </c>
      <c r="C21" s="51" t="s">
        <v>101</v>
      </c>
      <c r="D21" s="51" t="s">
        <v>102</v>
      </c>
      <c r="E21" s="51" t="s">
        <v>103</v>
      </c>
      <c r="F21" s="52">
        <v>1334933</v>
      </c>
      <c r="G21" s="52">
        <v>0</v>
      </c>
      <c r="H21" s="52">
        <v>0</v>
      </c>
      <c r="I21" s="52">
        <v>0</v>
      </c>
      <c r="J21" s="52">
        <v>1334933</v>
      </c>
      <c r="K21" s="52">
        <v>117172</v>
      </c>
      <c r="L21" s="52">
        <v>117172</v>
      </c>
      <c r="M21" s="52">
        <v>117172</v>
      </c>
      <c r="N21" s="52">
        <v>117172</v>
      </c>
      <c r="O21" s="48">
        <f t="shared" si="0"/>
        <v>8.7773693511209921E-2</v>
      </c>
    </row>
    <row r="22" spans="1:15" x14ac:dyDescent="0.25">
      <c r="A22" s="50" t="s">
        <v>54</v>
      </c>
      <c r="B22" s="51" t="s">
        <v>146</v>
      </c>
      <c r="C22" s="51" t="s">
        <v>107</v>
      </c>
      <c r="D22" s="51" t="s">
        <v>117</v>
      </c>
      <c r="E22" s="51" t="s">
        <v>118</v>
      </c>
      <c r="F22" s="52">
        <v>1334933</v>
      </c>
      <c r="G22" s="52">
        <v>0</v>
      </c>
      <c r="H22" s="52">
        <v>0</v>
      </c>
      <c r="I22" s="52">
        <v>0</v>
      </c>
      <c r="J22" s="52">
        <v>1334933</v>
      </c>
      <c r="K22" s="52">
        <v>117172</v>
      </c>
      <c r="L22" s="52">
        <v>117172</v>
      </c>
      <c r="M22" s="52">
        <v>117172</v>
      </c>
      <c r="N22" s="52">
        <v>117172</v>
      </c>
      <c r="O22" s="48">
        <f t="shared" si="0"/>
        <v>8.7773693511209921E-2</v>
      </c>
    </row>
    <row r="23" spans="1:15" x14ac:dyDescent="0.25">
      <c r="A23" s="50" t="s">
        <v>54</v>
      </c>
      <c r="B23" s="51" t="s">
        <v>146</v>
      </c>
      <c r="C23" s="51" t="s">
        <v>110</v>
      </c>
      <c r="D23" s="51" t="s">
        <v>111</v>
      </c>
      <c r="E23" s="51" t="s">
        <v>112</v>
      </c>
      <c r="F23" s="52">
        <v>1334933</v>
      </c>
      <c r="G23" s="52">
        <v>0</v>
      </c>
      <c r="H23" s="52">
        <v>0</v>
      </c>
      <c r="I23" s="52">
        <v>0</v>
      </c>
      <c r="J23" s="52">
        <v>1334933</v>
      </c>
      <c r="K23" s="52">
        <v>117172</v>
      </c>
      <c r="L23" s="52">
        <v>117172</v>
      </c>
      <c r="M23" s="52">
        <v>117172</v>
      </c>
      <c r="N23" s="52">
        <v>117172</v>
      </c>
      <c r="O23" s="48">
        <f t="shared" si="0"/>
        <v>8.7773693511209921E-2</v>
      </c>
    </row>
    <row r="24" spans="1:15" x14ac:dyDescent="0.25">
      <c r="A24" s="50" t="s">
        <v>55</v>
      </c>
      <c r="B24" s="51" t="s">
        <v>147</v>
      </c>
      <c r="C24" s="51" t="s">
        <v>101</v>
      </c>
      <c r="D24" s="51" t="s">
        <v>102</v>
      </c>
      <c r="E24" s="51" t="s">
        <v>103</v>
      </c>
      <c r="F24" s="52">
        <v>172468589</v>
      </c>
      <c r="G24" s="52">
        <v>0</v>
      </c>
      <c r="H24" s="52">
        <v>0</v>
      </c>
      <c r="I24" s="52">
        <v>0</v>
      </c>
      <c r="J24" s="52">
        <v>172468589</v>
      </c>
      <c r="K24" s="52">
        <v>0</v>
      </c>
      <c r="L24" s="52">
        <v>0</v>
      </c>
      <c r="M24" s="52">
        <v>0</v>
      </c>
      <c r="N24" s="52">
        <v>0</v>
      </c>
      <c r="O24" s="48">
        <f t="shared" si="0"/>
        <v>0</v>
      </c>
    </row>
    <row r="25" spans="1:15" x14ac:dyDescent="0.25">
      <c r="A25" s="50" t="s">
        <v>55</v>
      </c>
      <c r="B25" s="51" t="s">
        <v>147</v>
      </c>
      <c r="C25" s="51" t="s">
        <v>107</v>
      </c>
      <c r="D25" s="51" t="s">
        <v>117</v>
      </c>
      <c r="E25" s="51" t="s">
        <v>118</v>
      </c>
      <c r="F25" s="52">
        <v>172468589</v>
      </c>
      <c r="G25" s="52">
        <v>0</v>
      </c>
      <c r="H25" s="52">
        <v>0</v>
      </c>
      <c r="I25" s="52">
        <v>0</v>
      </c>
      <c r="J25" s="52">
        <v>172468589</v>
      </c>
      <c r="K25" s="52">
        <v>0</v>
      </c>
      <c r="L25" s="52">
        <v>0</v>
      </c>
      <c r="M25" s="52">
        <v>0</v>
      </c>
      <c r="N25" s="52">
        <v>0</v>
      </c>
      <c r="O25" s="48">
        <f t="shared" si="0"/>
        <v>0</v>
      </c>
    </row>
    <row r="26" spans="1:15" x14ac:dyDescent="0.25">
      <c r="A26" s="50" t="s">
        <v>55</v>
      </c>
      <c r="B26" s="51" t="s">
        <v>147</v>
      </c>
      <c r="C26" s="51" t="s">
        <v>110</v>
      </c>
      <c r="D26" s="51" t="s">
        <v>111</v>
      </c>
      <c r="E26" s="51" t="s">
        <v>112</v>
      </c>
      <c r="F26" s="52">
        <v>172468589</v>
      </c>
      <c r="G26" s="52">
        <v>0</v>
      </c>
      <c r="H26" s="52">
        <v>0</v>
      </c>
      <c r="I26" s="52">
        <v>0</v>
      </c>
      <c r="J26" s="52">
        <v>172468589</v>
      </c>
      <c r="K26" s="52">
        <v>0</v>
      </c>
      <c r="L26" s="52">
        <v>0</v>
      </c>
      <c r="M26" s="52">
        <v>0</v>
      </c>
      <c r="N26" s="52">
        <v>0</v>
      </c>
      <c r="O26" s="48">
        <f t="shared" si="0"/>
        <v>0</v>
      </c>
    </row>
    <row r="27" spans="1:15" x14ac:dyDescent="0.25">
      <c r="A27" s="50" t="s">
        <v>56</v>
      </c>
      <c r="B27" s="51" t="s">
        <v>148</v>
      </c>
      <c r="C27" s="51"/>
      <c r="D27" s="51"/>
      <c r="E27" s="51"/>
      <c r="F27" s="52">
        <v>258702883</v>
      </c>
      <c r="G27" s="52">
        <v>0</v>
      </c>
      <c r="H27" s="52">
        <v>0</v>
      </c>
      <c r="I27" s="52">
        <v>0</v>
      </c>
      <c r="J27" s="52">
        <v>258702883</v>
      </c>
      <c r="K27" s="52">
        <v>13977194</v>
      </c>
      <c r="L27" s="52">
        <v>13977194</v>
      </c>
      <c r="M27" s="52">
        <v>13977194</v>
      </c>
      <c r="N27" s="52">
        <v>13977194</v>
      </c>
      <c r="O27" s="48">
        <f t="shared" si="0"/>
        <v>5.4027979270721928E-2</v>
      </c>
    </row>
    <row r="28" spans="1:15" x14ac:dyDescent="0.25">
      <c r="A28" s="50" t="s">
        <v>57</v>
      </c>
      <c r="B28" s="51" t="s">
        <v>149</v>
      </c>
      <c r="C28" s="51" t="s">
        <v>101</v>
      </c>
      <c r="D28" s="51" t="s">
        <v>102</v>
      </c>
      <c r="E28" s="51" t="s">
        <v>103</v>
      </c>
      <c r="F28" s="52">
        <v>172468589</v>
      </c>
      <c r="G28" s="52">
        <v>0</v>
      </c>
      <c r="H28" s="52">
        <v>0</v>
      </c>
      <c r="I28" s="52">
        <v>0</v>
      </c>
      <c r="J28" s="52">
        <v>172468589</v>
      </c>
      <c r="K28" s="52">
        <v>0</v>
      </c>
      <c r="L28" s="52">
        <v>0</v>
      </c>
      <c r="M28" s="52">
        <v>0</v>
      </c>
      <c r="N28" s="52">
        <v>0</v>
      </c>
      <c r="O28" s="48">
        <f t="shared" si="0"/>
        <v>0</v>
      </c>
    </row>
    <row r="29" spans="1:15" x14ac:dyDescent="0.25">
      <c r="A29" s="50" t="s">
        <v>57</v>
      </c>
      <c r="B29" s="51" t="s">
        <v>149</v>
      </c>
      <c r="C29" s="51" t="s">
        <v>107</v>
      </c>
      <c r="D29" s="51" t="s">
        <v>108</v>
      </c>
      <c r="E29" s="51" t="s">
        <v>109</v>
      </c>
      <c r="F29" s="52">
        <v>93370743</v>
      </c>
      <c r="G29" s="52">
        <v>0</v>
      </c>
      <c r="H29" s="52">
        <v>0</v>
      </c>
      <c r="I29" s="52">
        <v>0</v>
      </c>
      <c r="J29" s="52">
        <v>93370743</v>
      </c>
      <c r="K29" s="52">
        <v>0</v>
      </c>
      <c r="L29" s="52">
        <v>0</v>
      </c>
      <c r="M29" s="52">
        <v>0</v>
      </c>
      <c r="N29" s="52">
        <v>0</v>
      </c>
      <c r="O29" s="48">
        <f t="shared" si="0"/>
        <v>0</v>
      </c>
    </row>
    <row r="30" spans="1:15" x14ac:dyDescent="0.25">
      <c r="A30" s="50" t="s">
        <v>57</v>
      </c>
      <c r="B30" s="51" t="s">
        <v>149</v>
      </c>
      <c r="C30" s="51" t="s">
        <v>107</v>
      </c>
      <c r="D30" s="51" t="s">
        <v>117</v>
      </c>
      <c r="E30" s="51" t="s">
        <v>118</v>
      </c>
      <c r="F30" s="52">
        <v>79097846</v>
      </c>
      <c r="G30" s="52">
        <v>0</v>
      </c>
      <c r="H30" s="52">
        <v>0</v>
      </c>
      <c r="I30" s="52">
        <v>0</v>
      </c>
      <c r="J30" s="52">
        <v>79097846</v>
      </c>
      <c r="K30" s="52">
        <v>0</v>
      </c>
      <c r="L30" s="52">
        <v>0</v>
      </c>
      <c r="M30" s="52">
        <v>0</v>
      </c>
      <c r="N30" s="52">
        <v>0</v>
      </c>
      <c r="O30" s="48">
        <f t="shared" si="0"/>
        <v>0</v>
      </c>
    </row>
    <row r="31" spans="1:15" x14ac:dyDescent="0.25">
      <c r="A31" s="50" t="s">
        <v>57</v>
      </c>
      <c r="B31" s="51" t="s">
        <v>149</v>
      </c>
      <c r="C31" s="51" t="s">
        <v>110</v>
      </c>
      <c r="D31" s="51" t="s">
        <v>111</v>
      </c>
      <c r="E31" s="51" t="s">
        <v>112</v>
      </c>
      <c r="F31" s="52">
        <v>172468589</v>
      </c>
      <c r="G31" s="52">
        <v>0</v>
      </c>
      <c r="H31" s="52">
        <v>0</v>
      </c>
      <c r="I31" s="52">
        <v>0</v>
      </c>
      <c r="J31" s="52">
        <v>172468589</v>
      </c>
      <c r="K31" s="52">
        <v>0</v>
      </c>
      <c r="L31" s="52">
        <v>0</v>
      </c>
      <c r="M31" s="52">
        <v>0</v>
      </c>
      <c r="N31" s="52">
        <v>0</v>
      </c>
      <c r="O31" s="48">
        <f t="shared" si="0"/>
        <v>0</v>
      </c>
    </row>
    <row r="32" spans="1:15" x14ac:dyDescent="0.25">
      <c r="A32" s="50" t="s">
        <v>58</v>
      </c>
      <c r="B32" s="51" t="s">
        <v>150</v>
      </c>
      <c r="C32" s="51" t="s">
        <v>101</v>
      </c>
      <c r="D32" s="51" t="s">
        <v>102</v>
      </c>
      <c r="E32" s="51" t="s">
        <v>103</v>
      </c>
      <c r="F32" s="52">
        <v>86234294</v>
      </c>
      <c r="G32" s="52">
        <v>0</v>
      </c>
      <c r="H32" s="52">
        <v>0</v>
      </c>
      <c r="I32" s="52">
        <v>0</v>
      </c>
      <c r="J32" s="52">
        <v>86234294</v>
      </c>
      <c r="K32" s="52">
        <v>13977194</v>
      </c>
      <c r="L32" s="52">
        <v>13977194</v>
      </c>
      <c r="M32" s="52">
        <v>13977194</v>
      </c>
      <c r="N32" s="52">
        <v>13977194</v>
      </c>
      <c r="O32" s="48">
        <f t="shared" si="0"/>
        <v>0.16208393843869123</v>
      </c>
    </row>
    <row r="33" spans="1:15" x14ac:dyDescent="0.25">
      <c r="A33" s="50" t="s">
        <v>58</v>
      </c>
      <c r="B33" s="51" t="s">
        <v>150</v>
      </c>
      <c r="C33" s="51" t="s">
        <v>107</v>
      </c>
      <c r="D33" s="51" t="s">
        <v>117</v>
      </c>
      <c r="E33" s="51" t="s">
        <v>118</v>
      </c>
      <c r="F33" s="52">
        <v>86234294</v>
      </c>
      <c r="G33" s="52">
        <v>0</v>
      </c>
      <c r="H33" s="52">
        <v>0</v>
      </c>
      <c r="I33" s="52">
        <v>0</v>
      </c>
      <c r="J33" s="52">
        <v>86234294</v>
      </c>
      <c r="K33" s="52">
        <v>13977194</v>
      </c>
      <c r="L33" s="52">
        <v>13977194</v>
      </c>
      <c r="M33" s="52">
        <v>13977194</v>
      </c>
      <c r="N33" s="52">
        <v>13977194</v>
      </c>
      <c r="O33" s="48">
        <f t="shared" si="0"/>
        <v>0.16208393843869123</v>
      </c>
    </row>
    <row r="34" spans="1:15" x14ac:dyDescent="0.25">
      <c r="A34" s="50" t="s">
        <v>58</v>
      </c>
      <c r="B34" s="51" t="s">
        <v>150</v>
      </c>
      <c r="C34" s="51" t="s">
        <v>110</v>
      </c>
      <c r="D34" s="51" t="s">
        <v>111</v>
      </c>
      <c r="E34" s="51" t="s">
        <v>112</v>
      </c>
      <c r="F34" s="52">
        <v>86234294</v>
      </c>
      <c r="G34" s="52">
        <v>0</v>
      </c>
      <c r="H34" s="52">
        <v>0</v>
      </c>
      <c r="I34" s="52">
        <v>0</v>
      </c>
      <c r="J34" s="52">
        <v>86234294</v>
      </c>
      <c r="K34" s="52">
        <v>13977194</v>
      </c>
      <c r="L34" s="52">
        <v>13977194</v>
      </c>
      <c r="M34" s="52">
        <v>13977194</v>
      </c>
      <c r="N34" s="52">
        <v>13977194</v>
      </c>
      <c r="O34" s="48">
        <f t="shared" si="0"/>
        <v>0.16208393843869123</v>
      </c>
    </row>
    <row r="35" spans="1:15" x14ac:dyDescent="0.25">
      <c r="A35" s="50" t="s">
        <v>246</v>
      </c>
      <c r="B35" s="51" t="s">
        <v>151</v>
      </c>
      <c r="C35" s="51"/>
      <c r="D35" s="51"/>
      <c r="E35" s="51"/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48"/>
    </row>
    <row r="36" spans="1:15" x14ac:dyDescent="0.25">
      <c r="A36" s="50" t="s">
        <v>247</v>
      </c>
      <c r="B36" s="51" t="s">
        <v>152</v>
      </c>
      <c r="C36" s="51"/>
      <c r="D36" s="51"/>
      <c r="E36" s="51"/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48"/>
    </row>
    <row r="37" spans="1:15" x14ac:dyDescent="0.25">
      <c r="A37" s="50" t="s">
        <v>59</v>
      </c>
      <c r="B37" s="51" t="s">
        <v>153</v>
      </c>
      <c r="C37" s="51"/>
      <c r="D37" s="51"/>
      <c r="E37" s="51"/>
      <c r="F37" s="52">
        <v>814507056</v>
      </c>
      <c r="G37" s="52">
        <v>7237192</v>
      </c>
      <c r="H37" s="52">
        <v>0</v>
      </c>
      <c r="I37" s="52">
        <v>0</v>
      </c>
      <c r="J37" s="52">
        <v>821744248</v>
      </c>
      <c r="K37" s="52">
        <v>86739814</v>
      </c>
      <c r="L37" s="52">
        <v>86739814</v>
      </c>
      <c r="M37" s="52">
        <v>86739814</v>
      </c>
      <c r="N37" s="52">
        <v>86739814</v>
      </c>
      <c r="O37" s="48">
        <f t="shared" si="0"/>
        <v>0.10555573003536253</v>
      </c>
    </row>
    <row r="38" spans="1:15" x14ac:dyDescent="0.25">
      <c r="A38" s="50" t="s">
        <v>60</v>
      </c>
      <c r="B38" s="51" t="s">
        <v>154</v>
      </c>
      <c r="C38" s="51" t="s">
        <v>101</v>
      </c>
      <c r="D38" s="51" t="s">
        <v>102</v>
      </c>
      <c r="E38" s="51" t="s">
        <v>103</v>
      </c>
      <c r="F38" s="52">
        <v>248354768</v>
      </c>
      <c r="G38" s="52">
        <v>2892755</v>
      </c>
      <c r="H38" s="52">
        <v>0</v>
      </c>
      <c r="I38" s="52">
        <v>0</v>
      </c>
      <c r="J38" s="52">
        <v>251247523</v>
      </c>
      <c r="K38" s="52">
        <v>34611708</v>
      </c>
      <c r="L38" s="52">
        <v>34611708</v>
      </c>
      <c r="M38" s="52">
        <v>34611708</v>
      </c>
      <c r="N38" s="52">
        <v>34611708</v>
      </c>
      <c r="O38" s="48">
        <f t="shared" si="0"/>
        <v>0.13775939992053177</v>
      </c>
    </row>
    <row r="39" spans="1:15" x14ac:dyDescent="0.25">
      <c r="A39" s="50" t="s">
        <v>60</v>
      </c>
      <c r="B39" s="51" t="s">
        <v>154</v>
      </c>
      <c r="C39" s="51" t="s">
        <v>107</v>
      </c>
      <c r="D39" s="51" t="s">
        <v>117</v>
      </c>
      <c r="E39" s="51" t="s">
        <v>118</v>
      </c>
      <c r="F39" s="52">
        <v>248354768</v>
      </c>
      <c r="G39" s="52">
        <v>0</v>
      </c>
      <c r="H39" s="52">
        <v>0</v>
      </c>
      <c r="I39" s="52">
        <v>0</v>
      </c>
      <c r="J39" s="52">
        <v>248354768</v>
      </c>
      <c r="K39" s="52">
        <v>31718953</v>
      </c>
      <c r="L39" s="52">
        <v>31718953</v>
      </c>
      <c r="M39" s="52">
        <v>31718953</v>
      </c>
      <c r="N39" s="52">
        <v>31718953</v>
      </c>
      <c r="O39" s="48">
        <f t="shared" si="0"/>
        <v>0.12771630379973217</v>
      </c>
    </row>
    <row r="40" spans="1:15" x14ac:dyDescent="0.25">
      <c r="A40" s="50" t="s">
        <v>60</v>
      </c>
      <c r="B40" s="51" t="s">
        <v>154</v>
      </c>
      <c r="C40" s="51" t="s">
        <v>107</v>
      </c>
      <c r="D40" s="51" t="s">
        <v>133</v>
      </c>
      <c r="E40" s="51" t="s">
        <v>134</v>
      </c>
      <c r="F40" s="52">
        <v>0</v>
      </c>
      <c r="G40" s="52">
        <v>2892755</v>
      </c>
      <c r="H40" s="52">
        <v>0</v>
      </c>
      <c r="I40" s="52">
        <v>0</v>
      </c>
      <c r="J40" s="52">
        <v>2892755</v>
      </c>
      <c r="K40" s="52">
        <v>2892755</v>
      </c>
      <c r="L40" s="52">
        <v>2892755</v>
      </c>
      <c r="M40" s="52">
        <v>2892755</v>
      </c>
      <c r="N40" s="52">
        <v>2892755</v>
      </c>
      <c r="O40" s="48">
        <f t="shared" si="0"/>
        <v>1</v>
      </c>
    </row>
    <row r="41" spans="1:15" x14ac:dyDescent="0.25">
      <c r="A41" s="50" t="s">
        <v>60</v>
      </c>
      <c r="B41" s="51" t="s">
        <v>154</v>
      </c>
      <c r="C41" s="51" t="s">
        <v>110</v>
      </c>
      <c r="D41" s="51" t="s">
        <v>111</v>
      </c>
      <c r="E41" s="51" t="s">
        <v>112</v>
      </c>
      <c r="F41" s="52">
        <v>248354768</v>
      </c>
      <c r="G41" s="52">
        <v>2892755</v>
      </c>
      <c r="H41" s="52">
        <v>0</v>
      </c>
      <c r="I41" s="52">
        <v>0</v>
      </c>
      <c r="J41" s="52">
        <v>251247523</v>
      </c>
      <c r="K41" s="52">
        <v>34611708</v>
      </c>
      <c r="L41" s="52">
        <v>34611708</v>
      </c>
      <c r="M41" s="52">
        <v>34611708</v>
      </c>
      <c r="N41" s="52">
        <v>34611708</v>
      </c>
      <c r="O41" s="48">
        <f t="shared" si="0"/>
        <v>0.13775939992053177</v>
      </c>
    </row>
    <row r="42" spans="1:15" x14ac:dyDescent="0.25">
      <c r="A42" s="50" t="s">
        <v>61</v>
      </c>
      <c r="B42" s="51" t="s">
        <v>155</v>
      </c>
      <c r="C42" s="51" t="s">
        <v>101</v>
      </c>
      <c r="D42" s="51" t="s">
        <v>102</v>
      </c>
      <c r="E42" s="51" t="s">
        <v>103</v>
      </c>
      <c r="F42" s="52">
        <v>175917960</v>
      </c>
      <c r="G42" s="52">
        <v>2049035</v>
      </c>
      <c r="H42" s="52">
        <v>0</v>
      </c>
      <c r="I42" s="52">
        <v>0</v>
      </c>
      <c r="J42" s="52">
        <v>177966995</v>
      </c>
      <c r="K42" s="52">
        <v>24851506</v>
      </c>
      <c r="L42" s="52">
        <v>24851506</v>
      </c>
      <c r="M42" s="52">
        <v>24851506</v>
      </c>
      <c r="N42" s="52">
        <v>24851506</v>
      </c>
      <c r="O42" s="48">
        <f t="shared" si="0"/>
        <v>0.13964109468724806</v>
      </c>
    </row>
    <row r="43" spans="1:15" x14ac:dyDescent="0.25">
      <c r="A43" s="50" t="s">
        <v>61</v>
      </c>
      <c r="B43" s="51" t="s">
        <v>155</v>
      </c>
      <c r="C43" s="51" t="s">
        <v>107</v>
      </c>
      <c r="D43" s="51" t="s">
        <v>117</v>
      </c>
      <c r="E43" s="51" t="s">
        <v>118</v>
      </c>
      <c r="F43" s="52">
        <v>175917960</v>
      </c>
      <c r="G43" s="52">
        <v>0</v>
      </c>
      <c r="H43" s="52">
        <v>0</v>
      </c>
      <c r="I43" s="52">
        <v>0</v>
      </c>
      <c r="J43" s="52">
        <v>175917960</v>
      </c>
      <c r="K43" s="52">
        <v>22802471</v>
      </c>
      <c r="L43" s="52">
        <v>22802471</v>
      </c>
      <c r="M43" s="52">
        <v>22802471</v>
      </c>
      <c r="N43" s="52">
        <v>22802471</v>
      </c>
      <c r="O43" s="48">
        <f t="shared" si="0"/>
        <v>0.12961991487395602</v>
      </c>
    </row>
    <row r="44" spans="1:15" x14ac:dyDescent="0.25">
      <c r="A44" s="50" t="s">
        <v>61</v>
      </c>
      <c r="B44" s="51" t="s">
        <v>155</v>
      </c>
      <c r="C44" s="51" t="s">
        <v>107</v>
      </c>
      <c r="D44" s="51" t="s">
        <v>133</v>
      </c>
      <c r="E44" s="51" t="s">
        <v>134</v>
      </c>
      <c r="F44" s="52">
        <v>0</v>
      </c>
      <c r="G44" s="52">
        <v>2049035</v>
      </c>
      <c r="H44" s="52">
        <v>0</v>
      </c>
      <c r="I44" s="52">
        <v>0</v>
      </c>
      <c r="J44" s="52">
        <v>2049035</v>
      </c>
      <c r="K44" s="52">
        <v>2049035</v>
      </c>
      <c r="L44" s="52">
        <v>2049035</v>
      </c>
      <c r="M44" s="52">
        <v>2049035</v>
      </c>
      <c r="N44" s="52">
        <v>2049035</v>
      </c>
      <c r="O44" s="48">
        <f t="shared" si="0"/>
        <v>1</v>
      </c>
    </row>
    <row r="45" spans="1:15" x14ac:dyDescent="0.25">
      <c r="A45" s="50" t="s">
        <v>61</v>
      </c>
      <c r="B45" s="51" t="s">
        <v>155</v>
      </c>
      <c r="C45" s="51" t="s">
        <v>110</v>
      </c>
      <c r="D45" s="51" t="s">
        <v>111</v>
      </c>
      <c r="E45" s="51" t="s">
        <v>112</v>
      </c>
      <c r="F45" s="52">
        <v>175917960</v>
      </c>
      <c r="G45" s="52">
        <v>2049035</v>
      </c>
      <c r="H45" s="52">
        <v>0</v>
      </c>
      <c r="I45" s="52">
        <v>0</v>
      </c>
      <c r="J45" s="52">
        <v>177966995</v>
      </c>
      <c r="K45" s="52">
        <v>24851506</v>
      </c>
      <c r="L45" s="52">
        <v>24851506</v>
      </c>
      <c r="M45" s="52">
        <v>24851506</v>
      </c>
      <c r="N45" s="52">
        <v>24851506</v>
      </c>
      <c r="O45" s="48">
        <f t="shared" si="0"/>
        <v>0.13964109468724806</v>
      </c>
    </row>
    <row r="46" spans="1:15" x14ac:dyDescent="0.25">
      <c r="A46" s="50" t="s">
        <v>62</v>
      </c>
      <c r="B46" s="51" t="s">
        <v>156</v>
      </c>
      <c r="C46" s="51" t="s">
        <v>101</v>
      </c>
      <c r="D46" s="51" t="s">
        <v>102</v>
      </c>
      <c r="E46" s="51" t="s">
        <v>103</v>
      </c>
      <c r="F46" s="52">
        <v>193164819</v>
      </c>
      <c r="G46" s="52">
        <v>0</v>
      </c>
      <c r="H46" s="52">
        <v>0</v>
      </c>
      <c r="I46" s="52">
        <v>0</v>
      </c>
      <c r="J46" s="52">
        <v>193164819</v>
      </c>
      <c r="K46" s="52">
        <v>0</v>
      </c>
      <c r="L46" s="52">
        <v>0</v>
      </c>
      <c r="M46" s="52">
        <v>0</v>
      </c>
      <c r="N46" s="52">
        <v>0</v>
      </c>
      <c r="O46" s="48">
        <f t="shared" si="0"/>
        <v>0</v>
      </c>
    </row>
    <row r="47" spans="1:15" x14ac:dyDescent="0.25">
      <c r="A47" s="50" t="s">
        <v>62</v>
      </c>
      <c r="B47" s="51" t="s">
        <v>156</v>
      </c>
      <c r="C47" s="51" t="s">
        <v>107</v>
      </c>
      <c r="D47" s="51" t="s">
        <v>117</v>
      </c>
      <c r="E47" s="51" t="s">
        <v>118</v>
      </c>
      <c r="F47" s="52">
        <v>193164819</v>
      </c>
      <c r="G47" s="52">
        <v>0</v>
      </c>
      <c r="H47" s="52">
        <v>0</v>
      </c>
      <c r="I47" s="52">
        <v>0</v>
      </c>
      <c r="J47" s="52">
        <v>193164819</v>
      </c>
      <c r="K47" s="52">
        <v>0</v>
      </c>
      <c r="L47" s="52">
        <v>0</v>
      </c>
      <c r="M47" s="52">
        <v>0</v>
      </c>
      <c r="N47" s="52">
        <v>0</v>
      </c>
      <c r="O47" s="48">
        <f t="shared" si="0"/>
        <v>0</v>
      </c>
    </row>
    <row r="48" spans="1:15" x14ac:dyDescent="0.25">
      <c r="A48" s="50" t="s">
        <v>62</v>
      </c>
      <c r="B48" s="51" t="s">
        <v>156</v>
      </c>
      <c r="C48" s="51" t="s">
        <v>110</v>
      </c>
      <c r="D48" s="51" t="s">
        <v>111</v>
      </c>
      <c r="E48" s="51" t="s">
        <v>112</v>
      </c>
      <c r="F48" s="52">
        <v>193164819</v>
      </c>
      <c r="G48" s="52">
        <v>0</v>
      </c>
      <c r="H48" s="52">
        <v>0</v>
      </c>
      <c r="I48" s="52">
        <v>0</v>
      </c>
      <c r="J48" s="52">
        <v>193164819</v>
      </c>
      <c r="K48" s="52">
        <v>0</v>
      </c>
      <c r="L48" s="52">
        <v>0</v>
      </c>
      <c r="M48" s="52">
        <v>0</v>
      </c>
      <c r="N48" s="52">
        <v>0</v>
      </c>
      <c r="O48" s="48">
        <f t="shared" si="0"/>
        <v>0</v>
      </c>
    </row>
    <row r="49" spans="1:15" x14ac:dyDescent="0.25">
      <c r="A49" s="50" t="s">
        <v>63</v>
      </c>
      <c r="B49" s="51" t="s">
        <v>157</v>
      </c>
      <c r="C49" s="51" t="s">
        <v>101</v>
      </c>
      <c r="D49" s="51" t="s">
        <v>102</v>
      </c>
      <c r="E49" s="51" t="s">
        <v>103</v>
      </c>
      <c r="F49" s="52">
        <v>82784923</v>
      </c>
      <c r="G49" s="52">
        <v>964252</v>
      </c>
      <c r="H49" s="52">
        <v>0</v>
      </c>
      <c r="I49" s="52">
        <v>0</v>
      </c>
      <c r="J49" s="52">
        <v>83749175</v>
      </c>
      <c r="K49" s="52">
        <v>11491100</v>
      </c>
      <c r="L49" s="52">
        <v>11491100</v>
      </c>
      <c r="M49" s="52">
        <v>11491100</v>
      </c>
      <c r="N49" s="52">
        <v>11491100</v>
      </c>
      <c r="O49" s="48">
        <f t="shared" si="0"/>
        <v>0.13720851578537938</v>
      </c>
    </row>
    <row r="50" spans="1:15" x14ac:dyDescent="0.25">
      <c r="A50" s="50" t="s">
        <v>63</v>
      </c>
      <c r="B50" s="51" t="s">
        <v>157</v>
      </c>
      <c r="C50" s="51" t="s">
        <v>107</v>
      </c>
      <c r="D50" s="51" t="s">
        <v>117</v>
      </c>
      <c r="E50" s="51" t="s">
        <v>118</v>
      </c>
      <c r="F50" s="52">
        <v>82784923</v>
      </c>
      <c r="G50" s="52">
        <v>0</v>
      </c>
      <c r="H50" s="52">
        <v>0</v>
      </c>
      <c r="I50" s="52">
        <v>0</v>
      </c>
      <c r="J50" s="52">
        <v>82784923</v>
      </c>
      <c r="K50" s="52">
        <v>10526848</v>
      </c>
      <c r="L50" s="52">
        <v>10526848</v>
      </c>
      <c r="M50" s="52">
        <v>10526848</v>
      </c>
      <c r="N50" s="52">
        <v>10526848</v>
      </c>
      <c r="O50" s="48">
        <f t="shared" si="0"/>
        <v>0.12715899971302747</v>
      </c>
    </row>
    <row r="51" spans="1:15" x14ac:dyDescent="0.25">
      <c r="A51" s="50" t="s">
        <v>63</v>
      </c>
      <c r="B51" s="51" t="s">
        <v>157</v>
      </c>
      <c r="C51" s="51" t="s">
        <v>107</v>
      </c>
      <c r="D51" s="51" t="s">
        <v>133</v>
      </c>
      <c r="E51" s="51" t="s">
        <v>134</v>
      </c>
      <c r="F51" s="52">
        <v>0</v>
      </c>
      <c r="G51" s="52">
        <v>964252</v>
      </c>
      <c r="H51" s="52">
        <v>0</v>
      </c>
      <c r="I51" s="52">
        <v>0</v>
      </c>
      <c r="J51" s="52">
        <v>964252</v>
      </c>
      <c r="K51" s="52">
        <v>964252</v>
      </c>
      <c r="L51" s="52">
        <v>964252</v>
      </c>
      <c r="M51" s="52">
        <v>964252</v>
      </c>
      <c r="N51" s="52">
        <v>964252</v>
      </c>
      <c r="O51" s="48">
        <f t="shared" si="0"/>
        <v>1</v>
      </c>
    </row>
    <row r="52" spans="1:15" x14ac:dyDescent="0.25">
      <c r="A52" s="50" t="s">
        <v>63</v>
      </c>
      <c r="B52" s="51" t="s">
        <v>157</v>
      </c>
      <c r="C52" s="51" t="s">
        <v>110</v>
      </c>
      <c r="D52" s="51" t="s">
        <v>111</v>
      </c>
      <c r="E52" s="51" t="s">
        <v>112</v>
      </c>
      <c r="F52" s="52">
        <v>82784923</v>
      </c>
      <c r="G52" s="52">
        <v>964252</v>
      </c>
      <c r="H52" s="52">
        <v>0</v>
      </c>
      <c r="I52" s="52">
        <v>0</v>
      </c>
      <c r="J52" s="52">
        <v>83749175</v>
      </c>
      <c r="K52" s="52">
        <v>11491100</v>
      </c>
      <c r="L52" s="52">
        <v>11491100</v>
      </c>
      <c r="M52" s="52">
        <v>11491100</v>
      </c>
      <c r="N52" s="52">
        <v>11491100</v>
      </c>
      <c r="O52" s="48">
        <f t="shared" si="0"/>
        <v>0.13720851578537938</v>
      </c>
    </row>
    <row r="53" spans="1:15" x14ac:dyDescent="0.25">
      <c r="A53" s="50" t="s">
        <v>64</v>
      </c>
      <c r="B53" s="51" t="s">
        <v>158</v>
      </c>
      <c r="C53" s="51" t="s">
        <v>101</v>
      </c>
      <c r="D53" s="51" t="s">
        <v>102</v>
      </c>
      <c r="E53" s="51" t="s">
        <v>103</v>
      </c>
      <c r="F53" s="52">
        <v>10803432</v>
      </c>
      <c r="G53" s="52">
        <v>125835</v>
      </c>
      <c r="H53" s="52">
        <v>0</v>
      </c>
      <c r="I53" s="52">
        <v>0</v>
      </c>
      <c r="J53" s="52">
        <v>10929267</v>
      </c>
      <c r="K53" s="52">
        <v>1418200</v>
      </c>
      <c r="L53" s="52">
        <v>1418200</v>
      </c>
      <c r="M53" s="52">
        <v>1418200</v>
      </c>
      <c r="N53" s="52">
        <v>1418200</v>
      </c>
      <c r="O53" s="48">
        <f t="shared" si="0"/>
        <v>0.12976167569151709</v>
      </c>
    </row>
    <row r="54" spans="1:15" x14ac:dyDescent="0.25">
      <c r="A54" s="50" t="s">
        <v>64</v>
      </c>
      <c r="B54" s="51" t="s">
        <v>158</v>
      </c>
      <c r="C54" s="51" t="s">
        <v>107</v>
      </c>
      <c r="D54" s="51" t="s">
        <v>117</v>
      </c>
      <c r="E54" s="51" t="s">
        <v>118</v>
      </c>
      <c r="F54" s="52">
        <v>10803432</v>
      </c>
      <c r="G54" s="52">
        <v>0</v>
      </c>
      <c r="H54" s="52">
        <v>0</v>
      </c>
      <c r="I54" s="52">
        <v>0</v>
      </c>
      <c r="J54" s="52">
        <v>10803432</v>
      </c>
      <c r="K54" s="52">
        <v>1292365</v>
      </c>
      <c r="L54" s="52">
        <v>1292365</v>
      </c>
      <c r="M54" s="52">
        <v>1292365</v>
      </c>
      <c r="N54" s="52">
        <v>1292365</v>
      </c>
      <c r="O54" s="48">
        <f t="shared" si="0"/>
        <v>0.11962541162845289</v>
      </c>
    </row>
    <row r="55" spans="1:15" x14ac:dyDescent="0.25">
      <c r="A55" s="50" t="s">
        <v>64</v>
      </c>
      <c r="B55" s="51" t="s">
        <v>158</v>
      </c>
      <c r="C55" s="51" t="s">
        <v>107</v>
      </c>
      <c r="D55" s="51" t="s">
        <v>133</v>
      </c>
      <c r="E55" s="51" t="s">
        <v>134</v>
      </c>
      <c r="F55" s="52">
        <v>0</v>
      </c>
      <c r="G55" s="52">
        <v>125835</v>
      </c>
      <c r="H55" s="52">
        <v>0</v>
      </c>
      <c r="I55" s="52">
        <v>0</v>
      </c>
      <c r="J55" s="52">
        <v>125835</v>
      </c>
      <c r="K55" s="52">
        <v>125835</v>
      </c>
      <c r="L55" s="52">
        <v>125835</v>
      </c>
      <c r="M55" s="52">
        <v>125835</v>
      </c>
      <c r="N55" s="52">
        <v>125835</v>
      </c>
      <c r="O55" s="48">
        <f t="shared" si="0"/>
        <v>1</v>
      </c>
    </row>
    <row r="56" spans="1:15" x14ac:dyDescent="0.25">
      <c r="A56" s="50" t="s">
        <v>64</v>
      </c>
      <c r="B56" s="51" t="s">
        <v>158</v>
      </c>
      <c r="C56" s="51" t="s">
        <v>110</v>
      </c>
      <c r="D56" s="51" t="s">
        <v>111</v>
      </c>
      <c r="E56" s="51" t="s">
        <v>112</v>
      </c>
      <c r="F56" s="52">
        <v>10803432</v>
      </c>
      <c r="G56" s="52">
        <v>125835</v>
      </c>
      <c r="H56" s="52">
        <v>0</v>
      </c>
      <c r="I56" s="52">
        <v>0</v>
      </c>
      <c r="J56" s="52">
        <v>10929267</v>
      </c>
      <c r="K56" s="52">
        <v>1418200</v>
      </c>
      <c r="L56" s="52">
        <v>1418200</v>
      </c>
      <c r="M56" s="52">
        <v>1418200</v>
      </c>
      <c r="N56" s="52">
        <v>1418200</v>
      </c>
      <c r="O56" s="48">
        <f t="shared" si="0"/>
        <v>0.12976167569151709</v>
      </c>
    </row>
    <row r="57" spans="1:15" x14ac:dyDescent="0.25">
      <c r="A57" s="50" t="s">
        <v>65</v>
      </c>
      <c r="B57" s="51" t="s">
        <v>159</v>
      </c>
      <c r="C57" s="51" t="s">
        <v>101</v>
      </c>
      <c r="D57" s="51" t="s">
        <v>102</v>
      </c>
      <c r="E57" s="51" t="s">
        <v>103</v>
      </c>
      <c r="F57" s="52">
        <v>62088692</v>
      </c>
      <c r="G57" s="52">
        <v>723189</v>
      </c>
      <c r="H57" s="52">
        <v>0</v>
      </c>
      <c r="I57" s="52">
        <v>0</v>
      </c>
      <c r="J57" s="52">
        <v>62811881</v>
      </c>
      <c r="K57" s="52">
        <v>8619900</v>
      </c>
      <c r="L57" s="52">
        <v>8619900</v>
      </c>
      <c r="M57" s="52">
        <v>8619900</v>
      </c>
      <c r="N57" s="52">
        <v>8619900</v>
      </c>
      <c r="O57" s="48">
        <f t="shared" si="0"/>
        <v>0.13723359120546</v>
      </c>
    </row>
    <row r="58" spans="1:15" x14ac:dyDescent="0.25">
      <c r="A58" s="50" t="s">
        <v>65</v>
      </c>
      <c r="B58" s="51" t="s">
        <v>159</v>
      </c>
      <c r="C58" s="51" t="s">
        <v>104</v>
      </c>
      <c r="D58" s="53">
        <v>311100000002526</v>
      </c>
      <c r="E58" s="51" t="s">
        <v>160</v>
      </c>
      <c r="F58" s="52">
        <v>62088692</v>
      </c>
      <c r="G58" s="52">
        <v>723189</v>
      </c>
      <c r="H58" s="52">
        <v>0</v>
      </c>
      <c r="I58" s="52">
        <v>0</v>
      </c>
      <c r="J58" s="52">
        <v>62811881</v>
      </c>
      <c r="K58" s="52">
        <v>8619900</v>
      </c>
      <c r="L58" s="52">
        <v>8619900</v>
      </c>
      <c r="M58" s="52">
        <v>8619900</v>
      </c>
      <c r="N58" s="52">
        <v>8619900</v>
      </c>
      <c r="O58" s="48">
        <f t="shared" si="0"/>
        <v>0.13723359120546</v>
      </c>
    </row>
    <row r="59" spans="1:15" x14ac:dyDescent="0.25">
      <c r="A59" s="50" t="s">
        <v>65</v>
      </c>
      <c r="B59" s="51" t="s">
        <v>159</v>
      </c>
      <c r="C59" s="51" t="s">
        <v>107</v>
      </c>
      <c r="D59" s="51" t="s">
        <v>117</v>
      </c>
      <c r="E59" s="51" t="s">
        <v>118</v>
      </c>
      <c r="F59" s="52">
        <v>62088692</v>
      </c>
      <c r="G59" s="52">
        <v>0</v>
      </c>
      <c r="H59" s="52">
        <v>0</v>
      </c>
      <c r="I59" s="52">
        <v>0</v>
      </c>
      <c r="J59" s="52">
        <v>62088692</v>
      </c>
      <c r="K59" s="52">
        <v>7896711</v>
      </c>
      <c r="L59" s="52">
        <v>7896711</v>
      </c>
      <c r="M59" s="52">
        <v>7896711</v>
      </c>
      <c r="N59" s="52">
        <v>7896711</v>
      </c>
      <c r="O59" s="48">
        <f t="shared" si="0"/>
        <v>0.12718436716302545</v>
      </c>
    </row>
    <row r="60" spans="1:15" x14ac:dyDescent="0.25">
      <c r="A60" s="50" t="s">
        <v>65</v>
      </c>
      <c r="B60" s="51" t="s">
        <v>159</v>
      </c>
      <c r="C60" s="51" t="s">
        <v>107</v>
      </c>
      <c r="D60" s="51" t="s">
        <v>133</v>
      </c>
      <c r="E60" s="51" t="s">
        <v>134</v>
      </c>
      <c r="F60" s="52">
        <v>0</v>
      </c>
      <c r="G60" s="52">
        <v>723189</v>
      </c>
      <c r="H60" s="52">
        <v>0</v>
      </c>
      <c r="I60" s="52">
        <v>0</v>
      </c>
      <c r="J60" s="52">
        <v>723189</v>
      </c>
      <c r="K60" s="52">
        <v>723189</v>
      </c>
      <c r="L60" s="52">
        <v>723189</v>
      </c>
      <c r="M60" s="52">
        <v>723189</v>
      </c>
      <c r="N60" s="52">
        <v>723189</v>
      </c>
      <c r="O60" s="48">
        <f t="shared" si="0"/>
        <v>1</v>
      </c>
    </row>
    <row r="61" spans="1:15" x14ac:dyDescent="0.25">
      <c r="A61" s="50" t="s">
        <v>65</v>
      </c>
      <c r="B61" s="51" t="s">
        <v>159</v>
      </c>
      <c r="C61" s="51" t="s">
        <v>110</v>
      </c>
      <c r="D61" s="51" t="s">
        <v>111</v>
      </c>
      <c r="E61" s="51" t="s">
        <v>112</v>
      </c>
      <c r="F61" s="52">
        <v>62088692</v>
      </c>
      <c r="G61" s="52">
        <v>723189</v>
      </c>
      <c r="H61" s="52">
        <v>0</v>
      </c>
      <c r="I61" s="52">
        <v>0</v>
      </c>
      <c r="J61" s="52">
        <v>62811881</v>
      </c>
      <c r="K61" s="52">
        <v>8619900</v>
      </c>
      <c r="L61" s="52">
        <v>8619900</v>
      </c>
      <c r="M61" s="52">
        <v>8619900</v>
      </c>
      <c r="N61" s="52">
        <v>8619900</v>
      </c>
      <c r="O61" s="48">
        <f t="shared" si="0"/>
        <v>0.13723359120546</v>
      </c>
    </row>
    <row r="62" spans="1:15" x14ac:dyDescent="0.25">
      <c r="A62" s="50" t="s">
        <v>66</v>
      </c>
      <c r="B62" s="51" t="s">
        <v>161</v>
      </c>
      <c r="C62" s="51" t="s">
        <v>101</v>
      </c>
      <c r="D62" s="51" t="s">
        <v>102</v>
      </c>
      <c r="E62" s="51" t="s">
        <v>103</v>
      </c>
      <c r="F62" s="52">
        <v>41392462</v>
      </c>
      <c r="G62" s="52">
        <v>482126</v>
      </c>
      <c r="H62" s="52">
        <v>0</v>
      </c>
      <c r="I62" s="52">
        <v>0</v>
      </c>
      <c r="J62" s="52">
        <v>41874588</v>
      </c>
      <c r="K62" s="52">
        <v>5747400</v>
      </c>
      <c r="L62" s="52">
        <v>5747400</v>
      </c>
      <c r="M62" s="52">
        <v>5747400</v>
      </c>
      <c r="N62" s="52">
        <v>5747400</v>
      </c>
      <c r="O62" s="48">
        <f t="shared" si="0"/>
        <v>0.13725269368620416</v>
      </c>
    </row>
    <row r="63" spans="1:15" x14ac:dyDescent="0.25">
      <c r="A63" s="50" t="s">
        <v>66</v>
      </c>
      <c r="B63" s="51" t="s">
        <v>161</v>
      </c>
      <c r="C63" s="51" t="s">
        <v>104</v>
      </c>
      <c r="D63" s="53">
        <v>311100000003439</v>
      </c>
      <c r="E63" s="51" t="s">
        <v>162</v>
      </c>
      <c r="F63" s="52">
        <v>41392462</v>
      </c>
      <c r="G63" s="52">
        <v>482126</v>
      </c>
      <c r="H63" s="52">
        <v>0</v>
      </c>
      <c r="I63" s="52">
        <v>0</v>
      </c>
      <c r="J63" s="52">
        <v>41874588</v>
      </c>
      <c r="K63" s="52">
        <v>5747400</v>
      </c>
      <c r="L63" s="52">
        <v>5747400</v>
      </c>
      <c r="M63" s="52">
        <v>5747400</v>
      </c>
      <c r="N63" s="52">
        <v>5747400</v>
      </c>
      <c r="O63" s="48">
        <f t="shared" si="0"/>
        <v>0.13725269368620416</v>
      </c>
    </row>
    <row r="64" spans="1:15" x14ac:dyDescent="0.25">
      <c r="A64" s="50" t="s">
        <v>66</v>
      </c>
      <c r="B64" s="51" t="s">
        <v>161</v>
      </c>
      <c r="C64" s="51" t="s">
        <v>107</v>
      </c>
      <c r="D64" s="51" t="s">
        <v>117</v>
      </c>
      <c r="E64" s="51" t="s">
        <v>118</v>
      </c>
      <c r="F64" s="52">
        <v>41392462</v>
      </c>
      <c r="G64" s="52">
        <v>0</v>
      </c>
      <c r="H64" s="52">
        <v>0</v>
      </c>
      <c r="I64" s="52">
        <v>0</v>
      </c>
      <c r="J64" s="52">
        <v>41392462</v>
      </c>
      <c r="K64" s="52">
        <v>5265274</v>
      </c>
      <c r="L64" s="52">
        <v>5265274</v>
      </c>
      <c r="M64" s="52">
        <v>5265274</v>
      </c>
      <c r="N64" s="52">
        <v>5265274</v>
      </c>
      <c r="O64" s="48">
        <f t="shared" si="0"/>
        <v>0.12720369230513517</v>
      </c>
    </row>
    <row r="65" spans="1:15" x14ac:dyDescent="0.25">
      <c r="A65" s="50" t="s">
        <v>66</v>
      </c>
      <c r="B65" s="51" t="s">
        <v>161</v>
      </c>
      <c r="C65" s="51" t="s">
        <v>107</v>
      </c>
      <c r="D65" s="51" t="s">
        <v>133</v>
      </c>
      <c r="E65" s="51" t="s">
        <v>134</v>
      </c>
      <c r="F65" s="52">
        <v>0</v>
      </c>
      <c r="G65" s="52">
        <v>482126</v>
      </c>
      <c r="H65" s="52">
        <v>0</v>
      </c>
      <c r="I65" s="52">
        <v>0</v>
      </c>
      <c r="J65" s="52">
        <v>482126</v>
      </c>
      <c r="K65" s="52">
        <v>482126</v>
      </c>
      <c r="L65" s="52">
        <v>482126</v>
      </c>
      <c r="M65" s="52">
        <v>482126</v>
      </c>
      <c r="N65" s="52">
        <v>482126</v>
      </c>
      <c r="O65" s="48">
        <f t="shared" si="0"/>
        <v>1</v>
      </c>
    </row>
    <row r="66" spans="1:15" x14ac:dyDescent="0.25">
      <c r="A66" s="50" t="s">
        <v>66</v>
      </c>
      <c r="B66" s="51" t="s">
        <v>161</v>
      </c>
      <c r="C66" s="51" t="s">
        <v>110</v>
      </c>
      <c r="D66" s="51" t="s">
        <v>111</v>
      </c>
      <c r="E66" s="51" t="s">
        <v>112</v>
      </c>
      <c r="F66" s="52">
        <v>41392462</v>
      </c>
      <c r="G66" s="52">
        <v>482126</v>
      </c>
      <c r="H66" s="52">
        <v>0</v>
      </c>
      <c r="I66" s="52">
        <v>0</v>
      </c>
      <c r="J66" s="52">
        <v>41874588</v>
      </c>
      <c r="K66" s="52">
        <v>5747400</v>
      </c>
      <c r="L66" s="52">
        <v>5747400</v>
      </c>
      <c r="M66" s="52">
        <v>5747400</v>
      </c>
      <c r="N66" s="52">
        <v>5747400</v>
      </c>
      <c r="O66" s="48">
        <f t="shared" si="0"/>
        <v>0.13725269368620416</v>
      </c>
    </row>
    <row r="67" spans="1:15" x14ac:dyDescent="0.25">
      <c r="A67" s="50" t="s">
        <v>67</v>
      </c>
      <c r="B67" s="51" t="s">
        <v>163</v>
      </c>
      <c r="C67" s="51"/>
      <c r="D67" s="51"/>
      <c r="E67" s="51"/>
      <c r="F67" s="52">
        <v>205447336</v>
      </c>
      <c r="G67" s="52">
        <v>0</v>
      </c>
      <c r="H67" s="52">
        <v>0</v>
      </c>
      <c r="I67" s="52">
        <v>0</v>
      </c>
      <c r="J67" s="52">
        <v>205447336</v>
      </c>
      <c r="K67" s="52">
        <v>21827395</v>
      </c>
      <c r="L67" s="52">
        <v>21827395</v>
      </c>
      <c r="M67" s="52">
        <v>21827395</v>
      </c>
      <c r="N67" s="52">
        <v>21827395</v>
      </c>
      <c r="O67" s="48">
        <f t="shared" si="0"/>
        <v>0.10624326129008556</v>
      </c>
    </row>
    <row r="68" spans="1:15" x14ac:dyDescent="0.25">
      <c r="A68" s="50" t="s">
        <v>68</v>
      </c>
      <c r="B68" s="51" t="s">
        <v>148</v>
      </c>
      <c r="C68" s="51"/>
      <c r="D68" s="51"/>
      <c r="E68" s="51"/>
      <c r="F68" s="52">
        <v>86234294</v>
      </c>
      <c r="G68" s="52">
        <v>0</v>
      </c>
      <c r="H68" s="52">
        <v>0</v>
      </c>
      <c r="I68" s="52">
        <v>0</v>
      </c>
      <c r="J68" s="52">
        <v>86234294</v>
      </c>
      <c r="K68" s="52">
        <v>19952395</v>
      </c>
      <c r="L68" s="52">
        <v>19952395</v>
      </c>
      <c r="M68" s="52">
        <v>19952395</v>
      </c>
      <c r="N68" s="52">
        <v>19952395</v>
      </c>
      <c r="O68" s="48">
        <f t="shared" si="0"/>
        <v>0.23137424885742092</v>
      </c>
    </row>
    <row r="69" spans="1:15" x14ac:dyDescent="0.25">
      <c r="A69" s="50" t="s">
        <v>69</v>
      </c>
      <c r="B69" s="51" t="s">
        <v>164</v>
      </c>
      <c r="C69" s="51" t="s">
        <v>101</v>
      </c>
      <c r="D69" s="51" t="s">
        <v>102</v>
      </c>
      <c r="E69" s="51" t="s">
        <v>103</v>
      </c>
      <c r="F69" s="52">
        <v>86234294</v>
      </c>
      <c r="G69" s="52">
        <v>0</v>
      </c>
      <c r="H69" s="52">
        <v>0</v>
      </c>
      <c r="I69" s="52">
        <v>0</v>
      </c>
      <c r="J69" s="52">
        <v>86234294</v>
      </c>
      <c r="K69" s="52">
        <v>19952395</v>
      </c>
      <c r="L69" s="52">
        <v>19952395</v>
      </c>
      <c r="M69" s="52">
        <v>19952395</v>
      </c>
      <c r="N69" s="52">
        <v>19952395</v>
      </c>
      <c r="O69" s="48">
        <f t="shared" si="0"/>
        <v>0.23137424885742092</v>
      </c>
    </row>
    <row r="70" spans="1:15" x14ac:dyDescent="0.25">
      <c r="A70" s="50" t="s">
        <v>69</v>
      </c>
      <c r="B70" s="51" t="s">
        <v>164</v>
      </c>
      <c r="C70" s="51" t="s">
        <v>107</v>
      </c>
      <c r="D70" s="51" t="s">
        <v>117</v>
      </c>
      <c r="E70" s="51" t="s">
        <v>118</v>
      </c>
      <c r="F70" s="52">
        <v>86234294</v>
      </c>
      <c r="G70" s="52">
        <v>0</v>
      </c>
      <c r="H70" s="52">
        <v>0</v>
      </c>
      <c r="I70" s="52">
        <v>0</v>
      </c>
      <c r="J70" s="52">
        <v>86234294</v>
      </c>
      <c r="K70" s="52">
        <v>19952395</v>
      </c>
      <c r="L70" s="52">
        <v>19952395</v>
      </c>
      <c r="M70" s="52">
        <v>19952395</v>
      </c>
      <c r="N70" s="52">
        <v>19952395</v>
      </c>
      <c r="O70" s="48">
        <f t="shared" si="0"/>
        <v>0.23137424885742092</v>
      </c>
    </row>
    <row r="71" spans="1:15" x14ac:dyDescent="0.25">
      <c r="A71" s="50" t="s">
        <v>69</v>
      </c>
      <c r="B71" s="51" t="s">
        <v>164</v>
      </c>
      <c r="C71" s="51" t="s">
        <v>110</v>
      </c>
      <c r="D71" s="51" t="s">
        <v>111</v>
      </c>
      <c r="E71" s="51" t="s">
        <v>112</v>
      </c>
      <c r="F71" s="52">
        <v>86234294</v>
      </c>
      <c r="G71" s="52">
        <v>0</v>
      </c>
      <c r="H71" s="52">
        <v>0</v>
      </c>
      <c r="I71" s="52">
        <v>0</v>
      </c>
      <c r="J71" s="52">
        <v>86234294</v>
      </c>
      <c r="K71" s="52">
        <v>19952395</v>
      </c>
      <c r="L71" s="52">
        <v>19952395</v>
      </c>
      <c r="M71" s="52">
        <v>19952395</v>
      </c>
      <c r="N71" s="52">
        <v>19952395</v>
      </c>
      <c r="O71" s="48">
        <f t="shared" si="0"/>
        <v>0.23137424885742092</v>
      </c>
    </row>
    <row r="72" spans="1:15" x14ac:dyDescent="0.25">
      <c r="A72" s="50" t="s">
        <v>248</v>
      </c>
      <c r="B72" s="51" t="s">
        <v>165</v>
      </c>
      <c r="C72" s="51" t="s">
        <v>101</v>
      </c>
      <c r="D72" s="51" t="s">
        <v>102</v>
      </c>
      <c r="E72" s="51" t="s">
        <v>103</v>
      </c>
      <c r="F72" s="52">
        <v>85034294</v>
      </c>
      <c r="G72" s="52">
        <v>0</v>
      </c>
      <c r="H72" s="52">
        <v>0</v>
      </c>
      <c r="I72" s="52">
        <v>0</v>
      </c>
      <c r="J72" s="52">
        <v>85034294</v>
      </c>
      <c r="K72" s="52">
        <v>0</v>
      </c>
      <c r="L72" s="52">
        <v>0</v>
      </c>
      <c r="M72" s="52">
        <v>0</v>
      </c>
      <c r="N72" s="52">
        <v>0</v>
      </c>
      <c r="O72" s="48">
        <f t="shared" ref="O72:O135" si="1">+L72/J72</f>
        <v>0</v>
      </c>
    </row>
    <row r="73" spans="1:15" x14ac:dyDescent="0.25">
      <c r="A73" s="50" t="s">
        <v>248</v>
      </c>
      <c r="B73" s="51" t="s">
        <v>165</v>
      </c>
      <c r="C73" s="51" t="s">
        <v>107</v>
      </c>
      <c r="D73" s="51" t="s">
        <v>117</v>
      </c>
      <c r="E73" s="51" t="s">
        <v>118</v>
      </c>
      <c r="F73" s="52">
        <v>85034294</v>
      </c>
      <c r="G73" s="52">
        <v>0</v>
      </c>
      <c r="H73" s="52">
        <v>0</v>
      </c>
      <c r="I73" s="52">
        <v>0</v>
      </c>
      <c r="J73" s="52">
        <v>85034294</v>
      </c>
      <c r="K73" s="52">
        <v>0</v>
      </c>
      <c r="L73" s="52">
        <v>0</v>
      </c>
      <c r="M73" s="52">
        <v>0</v>
      </c>
      <c r="N73" s="52">
        <v>0</v>
      </c>
      <c r="O73" s="48">
        <f t="shared" si="1"/>
        <v>0</v>
      </c>
    </row>
    <row r="74" spans="1:15" x14ac:dyDescent="0.25">
      <c r="A74" s="50" t="s">
        <v>248</v>
      </c>
      <c r="B74" s="51" t="s">
        <v>165</v>
      </c>
      <c r="C74" s="51" t="s">
        <v>110</v>
      </c>
      <c r="D74" s="51" t="s">
        <v>111</v>
      </c>
      <c r="E74" s="51" t="s">
        <v>112</v>
      </c>
      <c r="F74" s="52">
        <v>85034294</v>
      </c>
      <c r="G74" s="52">
        <v>0</v>
      </c>
      <c r="H74" s="52">
        <v>0</v>
      </c>
      <c r="I74" s="52">
        <v>0</v>
      </c>
      <c r="J74" s="52">
        <v>85034294</v>
      </c>
      <c r="K74" s="52">
        <v>0</v>
      </c>
      <c r="L74" s="52">
        <v>0</v>
      </c>
      <c r="M74" s="52">
        <v>0</v>
      </c>
      <c r="N74" s="52">
        <v>0</v>
      </c>
      <c r="O74" s="48">
        <f t="shared" si="1"/>
        <v>0</v>
      </c>
    </row>
    <row r="75" spans="1:15" x14ac:dyDescent="0.25">
      <c r="A75" s="50" t="s">
        <v>70</v>
      </c>
      <c r="B75" s="51" t="s">
        <v>166</v>
      </c>
      <c r="C75" s="51" t="s">
        <v>101</v>
      </c>
      <c r="D75" s="51" t="s">
        <v>102</v>
      </c>
      <c r="E75" s="51" t="s">
        <v>103</v>
      </c>
      <c r="F75" s="52">
        <v>34178748</v>
      </c>
      <c r="G75" s="52">
        <v>0</v>
      </c>
      <c r="H75" s="52">
        <v>0</v>
      </c>
      <c r="I75" s="52">
        <v>0</v>
      </c>
      <c r="J75" s="52">
        <v>34178748</v>
      </c>
      <c r="K75" s="52">
        <v>1875000</v>
      </c>
      <c r="L75" s="52">
        <v>1875000</v>
      </c>
      <c r="M75" s="52">
        <v>1875000</v>
      </c>
      <c r="N75" s="52">
        <v>1875000</v>
      </c>
      <c r="O75" s="48">
        <f t="shared" si="1"/>
        <v>5.485865076157851E-2</v>
      </c>
    </row>
    <row r="76" spans="1:15" x14ac:dyDescent="0.25">
      <c r="A76" s="50" t="s">
        <v>70</v>
      </c>
      <c r="B76" s="51" t="s">
        <v>166</v>
      </c>
      <c r="C76" s="51" t="s">
        <v>107</v>
      </c>
      <c r="D76" s="51" t="s">
        <v>117</v>
      </c>
      <c r="E76" s="51" t="s">
        <v>118</v>
      </c>
      <c r="F76" s="52">
        <v>34178748</v>
      </c>
      <c r="G76" s="52">
        <v>0</v>
      </c>
      <c r="H76" s="52">
        <v>0</v>
      </c>
      <c r="I76" s="52">
        <v>0</v>
      </c>
      <c r="J76" s="52">
        <v>34178748</v>
      </c>
      <c r="K76" s="52">
        <v>1875000</v>
      </c>
      <c r="L76" s="52">
        <v>1875000</v>
      </c>
      <c r="M76" s="52">
        <v>1875000</v>
      </c>
      <c r="N76" s="52">
        <v>1875000</v>
      </c>
      <c r="O76" s="48">
        <f t="shared" si="1"/>
        <v>5.485865076157851E-2</v>
      </c>
    </row>
    <row r="77" spans="1:15" x14ac:dyDescent="0.25">
      <c r="A77" s="50" t="s">
        <v>70</v>
      </c>
      <c r="B77" s="51" t="s">
        <v>166</v>
      </c>
      <c r="C77" s="51" t="s">
        <v>110</v>
      </c>
      <c r="D77" s="51" t="s">
        <v>111</v>
      </c>
      <c r="E77" s="51" t="s">
        <v>112</v>
      </c>
      <c r="F77" s="52">
        <v>34178748</v>
      </c>
      <c r="G77" s="52">
        <v>0</v>
      </c>
      <c r="H77" s="52">
        <v>0</v>
      </c>
      <c r="I77" s="52">
        <v>0</v>
      </c>
      <c r="J77" s="52">
        <v>34178748</v>
      </c>
      <c r="K77" s="52">
        <v>1875000</v>
      </c>
      <c r="L77" s="52">
        <v>1875000</v>
      </c>
      <c r="M77" s="52">
        <v>1875000</v>
      </c>
      <c r="N77" s="52">
        <v>1875000</v>
      </c>
      <c r="O77" s="48">
        <f t="shared" si="1"/>
        <v>5.485865076157851E-2</v>
      </c>
    </row>
    <row r="78" spans="1:15" x14ac:dyDescent="0.25">
      <c r="A78" s="50" t="s">
        <v>71</v>
      </c>
      <c r="B78" s="51" t="s">
        <v>167</v>
      </c>
      <c r="C78" s="51"/>
      <c r="D78" s="51"/>
      <c r="E78" s="51"/>
      <c r="F78" s="52">
        <v>782461976</v>
      </c>
      <c r="G78" s="52">
        <v>442547763</v>
      </c>
      <c r="H78" s="52">
        <v>27893000</v>
      </c>
      <c r="I78" s="52">
        <v>29020000</v>
      </c>
      <c r="J78" s="52">
        <v>1223882739</v>
      </c>
      <c r="K78" s="52">
        <v>1059170778</v>
      </c>
      <c r="L78" s="52">
        <v>1057330778</v>
      </c>
      <c r="M78" s="52">
        <v>82475009</v>
      </c>
      <c r="N78" s="52">
        <v>69553002</v>
      </c>
      <c r="O78" s="48">
        <f t="shared" si="1"/>
        <v>0.863915099304297</v>
      </c>
    </row>
    <row r="79" spans="1:15" x14ac:dyDescent="0.25">
      <c r="A79" s="50" t="s">
        <v>72</v>
      </c>
      <c r="B79" s="51" t="s">
        <v>168</v>
      </c>
      <c r="C79" s="51"/>
      <c r="D79" s="51"/>
      <c r="E79" s="51"/>
      <c r="F79" s="52">
        <v>782461976</v>
      </c>
      <c r="G79" s="52">
        <v>442547763</v>
      </c>
      <c r="H79" s="52">
        <v>27893000</v>
      </c>
      <c r="I79" s="52">
        <v>29020000</v>
      </c>
      <c r="J79" s="52">
        <v>1223882739</v>
      </c>
      <c r="K79" s="52">
        <v>1059170778</v>
      </c>
      <c r="L79" s="52">
        <v>1057330778</v>
      </c>
      <c r="M79" s="52">
        <v>82475009</v>
      </c>
      <c r="N79" s="52">
        <v>69553002</v>
      </c>
      <c r="O79" s="48">
        <f t="shared" si="1"/>
        <v>0.863915099304297</v>
      </c>
    </row>
    <row r="80" spans="1:15" x14ac:dyDescent="0.25">
      <c r="A80" s="50" t="s">
        <v>73</v>
      </c>
      <c r="B80" s="51" t="s">
        <v>169</v>
      </c>
      <c r="C80" s="51"/>
      <c r="D80" s="51"/>
      <c r="E80" s="51"/>
      <c r="F80" s="52">
        <v>2650000</v>
      </c>
      <c r="G80" s="52">
        <v>16407087</v>
      </c>
      <c r="H80" s="52">
        <v>0</v>
      </c>
      <c r="I80" s="52">
        <v>180000</v>
      </c>
      <c r="J80" s="52">
        <v>18877087</v>
      </c>
      <c r="K80" s="52">
        <v>16407087</v>
      </c>
      <c r="L80" s="52">
        <v>16407087</v>
      </c>
      <c r="M80" s="52">
        <v>16407087</v>
      </c>
      <c r="N80" s="52">
        <v>16407087</v>
      </c>
      <c r="O80" s="48">
        <f t="shared" si="1"/>
        <v>0.86915354048005389</v>
      </c>
    </row>
    <row r="81" spans="1:15" x14ac:dyDescent="0.25">
      <c r="A81" s="50" t="s">
        <v>74</v>
      </c>
      <c r="B81" s="51" t="s">
        <v>170</v>
      </c>
      <c r="C81" s="51" t="s">
        <v>98</v>
      </c>
      <c r="D81" s="51">
        <v>2381302</v>
      </c>
      <c r="E81" s="51" t="s">
        <v>171</v>
      </c>
      <c r="F81" s="52">
        <v>150000</v>
      </c>
      <c r="G81" s="52">
        <v>0</v>
      </c>
      <c r="H81" s="52">
        <v>0</v>
      </c>
      <c r="I81" s="52">
        <v>0</v>
      </c>
      <c r="J81" s="52">
        <v>150000</v>
      </c>
      <c r="K81" s="52">
        <v>0</v>
      </c>
      <c r="L81" s="52">
        <v>0</v>
      </c>
      <c r="M81" s="52">
        <v>0</v>
      </c>
      <c r="N81" s="52">
        <v>0</v>
      </c>
      <c r="O81" s="48">
        <f t="shared" si="1"/>
        <v>0</v>
      </c>
    </row>
    <row r="82" spans="1:15" x14ac:dyDescent="0.25">
      <c r="A82" s="50" t="s">
        <v>74</v>
      </c>
      <c r="B82" s="51" t="s">
        <v>170</v>
      </c>
      <c r="C82" s="51" t="s">
        <v>98</v>
      </c>
      <c r="D82" s="51">
        <v>2713001</v>
      </c>
      <c r="E82" s="51" t="s">
        <v>172</v>
      </c>
      <c r="F82" s="52">
        <v>200000</v>
      </c>
      <c r="G82" s="52">
        <v>0</v>
      </c>
      <c r="H82" s="52">
        <v>0</v>
      </c>
      <c r="I82" s="52">
        <v>0</v>
      </c>
      <c r="J82" s="52">
        <v>200000</v>
      </c>
      <c r="K82" s="52">
        <v>0</v>
      </c>
      <c r="L82" s="52">
        <v>0</v>
      </c>
      <c r="M82" s="52">
        <v>0</v>
      </c>
      <c r="N82" s="52">
        <v>0</v>
      </c>
      <c r="O82" s="48">
        <f t="shared" si="1"/>
        <v>0</v>
      </c>
    </row>
    <row r="83" spans="1:15" x14ac:dyDescent="0.25">
      <c r="A83" s="50" t="s">
        <v>74</v>
      </c>
      <c r="B83" s="51" t="s">
        <v>170</v>
      </c>
      <c r="C83" s="51" t="s">
        <v>101</v>
      </c>
      <c r="D83" s="51" t="s">
        <v>102</v>
      </c>
      <c r="E83" s="51" t="s">
        <v>103</v>
      </c>
      <c r="F83" s="52">
        <v>350000</v>
      </c>
      <c r="G83" s="52">
        <v>0</v>
      </c>
      <c r="H83" s="52">
        <v>0</v>
      </c>
      <c r="I83" s="52">
        <v>0</v>
      </c>
      <c r="J83" s="52">
        <v>350000</v>
      </c>
      <c r="K83" s="52">
        <v>0</v>
      </c>
      <c r="L83" s="52">
        <v>0</v>
      </c>
      <c r="M83" s="52">
        <v>0</v>
      </c>
      <c r="N83" s="52">
        <v>0</v>
      </c>
      <c r="O83" s="48">
        <f t="shared" si="1"/>
        <v>0</v>
      </c>
    </row>
    <row r="84" spans="1:15" x14ac:dyDescent="0.25">
      <c r="A84" s="50" t="s">
        <v>74</v>
      </c>
      <c r="B84" s="51" t="s">
        <v>170</v>
      </c>
      <c r="C84" s="51" t="s">
        <v>107</v>
      </c>
      <c r="D84" s="51" t="s">
        <v>108</v>
      </c>
      <c r="E84" s="51" t="s">
        <v>109</v>
      </c>
      <c r="F84" s="52">
        <v>350000</v>
      </c>
      <c r="G84" s="52">
        <v>0</v>
      </c>
      <c r="H84" s="52">
        <v>0</v>
      </c>
      <c r="I84" s="52">
        <v>0</v>
      </c>
      <c r="J84" s="52">
        <v>350000</v>
      </c>
      <c r="K84" s="52">
        <v>0</v>
      </c>
      <c r="L84" s="52">
        <v>0</v>
      </c>
      <c r="M84" s="52">
        <v>0</v>
      </c>
      <c r="N84" s="52">
        <v>0</v>
      </c>
      <c r="O84" s="48">
        <f t="shared" si="1"/>
        <v>0</v>
      </c>
    </row>
    <row r="85" spans="1:15" x14ac:dyDescent="0.25">
      <c r="A85" s="50" t="s">
        <v>74</v>
      </c>
      <c r="B85" s="51" t="s">
        <v>170</v>
      </c>
      <c r="C85" s="51" t="s">
        <v>110</v>
      </c>
      <c r="D85" s="51" t="s">
        <v>111</v>
      </c>
      <c r="E85" s="51" t="s">
        <v>112</v>
      </c>
      <c r="F85" s="52">
        <v>350000</v>
      </c>
      <c r="G85" s="52">
        <v>0</v>
      </c>
      <c r="H85" s="52">
        <v>0</v>
      </c>
      <c r="I85" s="52">
        <v>0</v>
      </c>
      <c r="J85" s="52">
        <v>350000</v>
      </c>
      <c r="K85" s="52">
        <v>0</v>
      </c>
      <c r="L85" s="52">
        <v>0</v>
      </c>
      <c r="M85" s="52">
        <v>0</v>
      </c>
      <c r="N85" s="52">
        <v>0</v>
      </c>
      <c r="O85" s="48">
        <f t="shared" si="1"/>
        <v>0</v>
      </c>
    </row>
    <row r="86" spans="1:15" x14ac:dyDescent="0.25">
      <c r="A86" s="50" t="s">
        <v>75</v>
      </c>
      <c r="B86" s="51" t="s">
        <v>173</v>
      </c>
      <c r="C86" s="51" t="s">
        <v>98</v>
      </c>
      <c r="D86" s="51">
        <v>3212801</v>
      </c>
      <c r="E86" s="51" t="s">
        <v>174</v>
      </c>
      <c r="F86" s="52">
        <v>200000</v>
      </c>
      <c r="G86" s="52">
        <v>0</v>
      </c>
      <c r="H86" s="52">
        <v>0</v>
      </c>
      <c r="I86" s="52">
        <v>0</v>
      </c>
      <c r="J86" s="52">
        <v>200000</v>
      </c>
      <c r="K86" s="52">
        <v>0</v>
      </c>
      <c r="L86" s="52">
        <v>0</v>
      </c>
      <c r="M86" s="52">
        <v>0</v>
      </c>
      <c r="N86" s="52">
        <v>0</v>
      </c>
      <c r="O86" s="48">
        <f t="shared" si="1"/>
        <v>0</v>
      </c>
    </row>
    <row r="87" spans="1:15" x14ac:dyDescent="0.25">
      <c r="A87" s="50" t="s">
        <v>75</v>
      </c>
      <c r="B87" s="51" t="s">
        <v>173</v>
      </c>
      <c r="C87" s="51" t="s">
        <v>98</v>
      </c>
      <c r="D87" s="51">
        <v>3219302</v>
      </c>
      <c r="E87" s="51" t="s">
        <v>175</v>
      </c>
      <c r="F87" s="52">
        <v>100000</v>
      </c>
      <c r="G87" s="52">
        <v>0</v>
      </c>
      <c r="H87" s="52">
        <v>0</v>
      </c>
      <c r="I87" s="52">
        <v>0</v>
      </c>
      <c r="J87" s="52">
        <v>100000</v>
      </c>
      <c r="K87" s="52">
        <v>0</v>
      </c>
      <c r="L87" s="52">
        <v>0</v>
      </c>
      <c r="M87" s="52">
        <v>0</v>
      </c>
      <c r="N87" s="52">
        <v>0</v>
      </c>
      <c r="O87" s="48">
        <f t="shared" si="1"/>
        <v>0</v>
      </c>
    </row>
    <row r="88" spans="1:15" x14ac:dyDescent="0.25">
      <c r="A88" s="50" t="s">
        <v>75</v>
      </c>
      <c r="B88" s="51" t="s">
        <v>173</v>
      </c>
      <c r="C88" s="51" t="s">
        <v>98</v>
      </c>
      <c r="D88" s="51">
        <v>3219306</v>
      </c>
      <c r="E88" s="51" t="s">
        <v>176</v>
      </c>
      <c r="F88" s="52">
        <v>100000</v>
      </c>
      <c r="G88" s="52">
        <v>0</v>
      </c>
      <c r="H88" s="52">
        <v>0</v>
      </c>
      <c r="I88" s="52">
        <v>0</v>
      </c>
      <c r="J88" s="52">
        <v>100000</v>
      </c>
      <c r="K88" s="52">
        <v>0</v>
      </c>
      <c r="L88" s="52">
        <v>0</v>
      </c>
      <c r="M88" s="52">
        <v>0</v>
      </c>
      <c r="N88" s="52">
        <v>0</v>
      </c>
      <c r="O88" s="48">
        <f t="shared" si="1"/>
        <v>0</v>
      </c>
    </row>
    <row r="89" spans="1:15" x14ac:dyDescent="0.25">
      <c r="A89" s="50" t="s">
        <v>75</v>
      </c>
      <c r="B89" s="51" t="s">
        <v>173</v>
      </c>
      <c r="C89" s="51" t="s">
        <v>98</v>
      </c>
      <c r="D89" s="51">
        <v>3413101</v>
      </c>
      <c r="E89" s="51" t="s">
        <v>177</v>
      </c>
      <c r="F89" s="52">
        <v>100000</v>
      </c>
      <c r="G89" s="52">
        <v>0</v>
      </c>
      <c r="H89" s="52">
        <v>0</v>
      </c>
      <c r="I89" s="52">
        <v>0</v>
      </c>
      <c r="J89" s="52">
        <v>100000</v>
      </c>
      <c r="K89" s="52">
        <v>0</v>
      </c>
      <c r="L89" s="52">
        <v>0</v>
      </c>
      <c r="M89" s="52">
        <v>0</v>
      </c>
      <c r="N89" s="52">
        <v>0</v>
      </c>
      <c r="O89" s="48">
        <f t="shared" si="1"/>
        <v>0</v>
      </c>
    </row>
    <row r="90" spans="1:15" x14ac:dyDescent="0.25">
      <c r="A90" s="50" t="s">
        <v>75</v>
      </c>
      <c r="B90" s="51" t="s">
        <v>173</v>
      </c>
      <c r="C90" s="51" t="s">
        <v>98</v>
      </c>
      <c r="D90" s="51">
        <v>3699060</v>
      </c>
      <c r="E90" s="51" t="s">
        <v>178</v>
      </c>
      <c r="F90" s="52">
        <v>350000</v>
      </c>
      <c r="G90" s="52">
        <v>0</v>
      </c>
      <c r="H90" s="52">
        <v>0</v>
      </c>
      <c r="I90" s="52">
        <v>180000</v>
      </c>
      <c r="J90" s="52">
        <v>170000</v>
      </c>
      <c r="K90" s="52">
        <v>0</v>
      </c>
      <c r="L90" s="52">
        <v>0</v>
      </c>
      <c r="M90" s="52">
        <v>0</v>
      </c>
      <c r="N90" s="52">
        <v>0</v>
      </c>
      <c r="O90" s="48">
        <f t="shared" si="1"/>
        <v>0</v>
      </c>
    </row>
    <row r="91" spans="1:15" x14ac:dyDescent="0.25">
      <c r="A91" s="50" t="s">
        <v>75</v>
      </c>
      <c r="B91" s="51" t="s">
        <v>173</v>
      </c>
      <c r="C91" s="51" t="s">
        <v>101</v>
      </c>
      <c r="D91" s="51" t="s">
        <v>102</v>
      </c>
      <c r="E91" s="51" t="s">
        <v>103</v>
      </c>
      <c r="F91" s="52">
        <v>850000</v>
      </c>
      <c r="G91" s="52">
        <v>0</v>
      </c>
      <c r="H91" s="52">
        <v>0</v>
      </c>
      <c r="I91" s="52">
        <v>180000</v>
      </c>
      <c r="J91" s="52">
        <v>670000</v>
      </c>
      <c r="K91" s="52">
        <v>0</v>
      </c>
      <c r="L91" s="52">
        <v>0</v>
      </c>
      <c r="M91" s="52">
        <v>0</v>
      </c>
      <c r="N91" s="52">
        <v>0</v>
      </c>
      <c r="O91" s="48">
        <f t="shared" si="1"/>
        <v>0</v>
      </c>
    </row>
    <row r="92" spans="1:15" x14ac:dyDescent="0.25">
      <c r="A92" s="50" t="s">
        <v>75</v>
      </c>
      <c r="B92" s="51" t="s">
        <v>173</v>
      </c>
      <c r="C92" s="51" t="s">
        <v>107</v>
      </c>
      <c r="D92" s="51" t="s">
        <v>108</v>
      </c>
      <c r="E92" s="51" t="s">
        <v>109</v>
      </c>
      <c r="F92" s="52">
        <v>850000</v>
      </c>
      <c r="G92" s="52">
        <v>0</v>
      </c>
      <c r="H92" s="52">
        <v>0</v>
      </c>
      <c r="I92" s="52">
        <v>180000</v>
      </c>
      <c r="J92" s="52">
        <v>670000</v>
      </c>
      <c r="K92" s="52">
        <v>0</v>
      </c>
      <c r="L92" s="52">
        <v>0</v>
      </c>
      <c r="M92" s="52">
        <v>0</v>
      </c>
      <c r="N92" s="52">
        <v>0</v>
      </c>
      <c r="O92" s="48">
        <f t="shared" si="1"/>
        <v>0</v>
      </c>
    </row>
    <row r="93" spans="1:15" x14ac:dyDescent="0.25">
      <c r="A93" s="50" t="s">
        <v>75</v>
      </c>
      <c r="B93" s="51" t="s">
        <v>173</v>
      </c>
      <c r="C93" s="51" t="s">
        <v>110</v>
      </c>
      <c r="D93" s="51" t="s">
        <v>111</v>
      </c>
      <c r="E93" s="51" t="s">
        <v>112</v>
      </c>
      <c r="F93" s="52">
        <v>850000</v>
      </c>
      <c r="G93" s="52">
        <v>0</v>
      </c>
      <c r="H93" s="52">
        <v>0</v>
      </c>
      <c r="I93" s="52">
        <v>180000</v>
      </c>
      <c r="J93" s="52">
        <v>670000</v>
      </c>
      <c r="K93" s="52">
        <v>0</v>
      </c>
      <c r="L93" s="52">
        <v>0</v>
      </c>
      <c r="M93" s="52">
        <v>0</v>
      </c>
      <c r="N93" s="52">
        <v>0</v>
      </c>
      <c r="O93" s="48">
        <f t="shared" si="1"/>
        <v>0</v>
      </c>
    </row>
    <row r="94" spans="1:15" x14ac:dyDescent="0.25">
      <c r="A94" s="50" t="s">
        <v>76</v>
      </c>
      <c r="B94" s="51" t="s">
        <v>179</v>
      </c>
      <c r="C94" s="51" t="s">
        <v>98</v>
      </c>
      <c r="D94" s="51">
        <v>4299203</v>
      </c>
      <c r="E94" s="51" t="s">
        <v>180</v>
      </c>
      <c r="F94" s="52">
        <v>450000</v>
      </c>
      <c r="G94" s="52">
        <v>0</v>
      </c>
      <c r="H94" s="52">
        <v>0</v>
      </c>
      <c r="I94" s="52">
        <v>0</v>
      </c>
      <c r="J94" s="52">
        <v>450000</v>
      </c>
      <c r="K94" s="52">
        <v>0</v>
      </c>
      <c r="L94" s="52">
        <v>0</v>
      </c>
      <c r="M94" s="52">
        <v>0</v>
      </c>
      <c r="N94" s="52">
        <v>0</v>
      </c>
      <c r="O94" s="48">
        <f t="shared" si="1"/>
        <v>0</v>
      </c>
    </row>
    <row r="95" spans="1:15" x14ac:dyDescent="0.25">
      <c r="A95" s="50" t="s">
        <v>76</v>
      </c>
      <c r="B95" s="51" t="s">
        <v>179</v>
      </c>
      <c r="C95" s="51" t="s">
        <v>98</v>
      </c>
      <c r="D95" s="51">
        <v>4392302</v>
      </c>
      <c r="E95" s="51" t="s">
        <v>181</v>
      </c>
      <c r="F95" s="52">
        <v>400000</v>
      </c>
      <c r="G95" s="52">
        <v>0</v>
      </c>
      <c r="H95" s="52">
        <v>0</v>
      </c>
      <c r="I95" s="52">
        <v>0</v>
      </c>
      <c r="J95" s="52">
        <v>400000</v>
      </c>
      <c r="K95" s="52">
        <v>0</v>
      </c>
      <c r="L95" s="52">
        <v>0</v>
      </c>
      <c r="M95" s="52">
        <v>0</v>
      </c>
      <c r="N95" s="52">
        <v>0</v>
      </c>
      <c r="O95" s="48">
        <f t="shared" si="1"/>
        <v>0</v>
      </c>
    </row>
    <row r="96" spans="1:15" x14ac:dyDescent="0.25">
      <c r="A96" s="50" t="s">
        <v>76</v>
      </c>
      <c r="B96" s="51" t="s">
        <v>179</v>
      </c>
      <c r="C96" s="51" t="s">
        <v>98</v>
      </c>
      <c r="D96" s="51">
        <v>4394102</v>
      </c>
      <c r="E96" s="51" t="s">
        <v>182</v>
      </c>
      <c r="F96" s="52">
        <v>600000</v>
      </c>
      <c r="G96" s="52">
        <v>0</v>
      </c>
      <c r="H96" s="52">
        <v>0</v>
      </c>
      <c r="I96" s="52">
        <v>0</v>
      </c>
      <c r="J96" s="52">
        <v>600000</v>
      </c>
      <c r="K96" s="52">
        <v>0</v>
      </c>
      <c r="L96" s="52">
        <v>0</v>
      </c>
      <c r="M96" s="52">
        <v>0</v>
      </c>
      <c r="N96" s="52">
        <v>0</v>
      </c>
      <c r="O96" s="48">
        <f t="shared" si="1"/>
        <v>0</v>
      </c>
    </row>
    <row r="97" spans="1:15" x14ac:dyDescent="0.25">
      <c r="A97" s="50" t="s">
        <v>76</v>
      </c>
      <c r="B97" s="51" t="s">
        <v>179</v>
      </c>
      <c r="C97" s="51" t="s">
        <v>98</v>
      </c>
      <c r="D97" s="51">
        <v>47813</v>
      </c>
      <c r="E97" s="51" t="s">
        <v>183</v>
      </c>
      <c r="F97" s="52">
        <v>0</v>
      </c>
      <c r="G97" s="52">
        <v>16407087</v>
      </c>
      <c r="H97" s="52">
        <v>0</v>
      </c>
      <c r="I97" s="52">
        <v>0</v>
      </c>
      <c r="J97" s="52">
        <v>16407087</v>
      </c>
      <c r="K97" s="52">
        <v>16407087</v>
      </c>
      <c r="L97" s="52">
        <v>16407087</v>
      </c>
      <c r="M97" s="52">
        <v>16407087</v>
      </c>
      <c r="N97" s="52">
        <v>16407087</v>
      </c>
      <c r="O97" s="48">
        <f t="shared" si="1"/>
        <v>1</v>
      </c>
    </row>
    <row r="98" spans="1:15" x14ac:dyDescent="0.25">
      <c r="A98" s="50" t="s">
        <v>76</v>
      </c>
      <c r="B98" s="51" t="s">
        <v>179</v>
      </c>
      <c r="C98" s="51" t="s">
        <v>101</v>
      </c>
      <c r="D98" s="51" t="s">
        <v>102</v>
      </c>
      <c r="E98" s="51" t="s">
        <v>103</v>
      </c>
      <c r="F98" s="52">
        <v>1450000</v>
      </c>
      <c r="G98" s="52">
        <v>16407087</v>
      </c>
      <c r="H98" s="52">
        <v>0</v>
      </c>
      <c r="I98" s="52">
        <v>0</v>
      </c>
      <c r="J98" s="52">
        <v>17857087</v>
      </c>
      <c r="K98" s="52">
        <v>16407087</v>
      </c>
      <c r="L98" s="52">
        <v>16407087</v>
      </c>
      <c r="M98" s="52">
        <v>16407087</v>
      </c>
      <c r="N98" s="52">
        <v>16407087</v>
      </c>
      <c r="O98" s="48">
        <f t="shared" si="1"/>
        <v>0.91879974600560554</v>
      </c>
    </row>
    <row r="99" spans="1:15" x14ac:dyDescent="0.25">
      <c r="A99" s="50" t="s">
        <v>76</v>
      </c>
      <c r="B99" s="51" t="s">
        <v>179</v>
      </c>
      <c r="C99" s="51" t="s">
        <v>107</v>
      </c>
      <c r="D99" s="51" t="s">
        <v>108</v>
      </c>
      <c r="E99" s="51" t="s">
        <v>109</v>
      </c>
      <c r="F99" s="52">
        <v>1450000</v>
      </c>
      <c r="G99" s="52">
        <v>0</v>
      </c>
      <c r="H99" s="52">
        <v>0</v>
      </c>
      <c r="I99" s="52">
        <v>0</v>
      </c>
      <c r="J99" s="52">
        <v>1450000</v>
      </c>
      <c r="K99" s="52">
        <v>0</v>
      </c>
      <c r="L99" s="52">
        <v>0</v>
      </c>
      <c r="M99" s="52">
        <v>0</v>
      </c>
      <c r="N99" s="52">
        <v>0</v>
      </c>
      <c r="O99" s="48">
        <f t="shared" si="1"/>
        <v>0</v>
      </c>
    </row>
    <row r="100" spans="1:15" x14ac:dyDescent="0.25">
      <c r="A100" s="50" t="s">
        <v>76</v>
      </c>
      <c r="B100" s="51" t="s">
        <v>179</v>
      </c>
      <c r="C100" s="51" t="s">
        <v>107</v>
      </c>
      <c r="D100" s="51" t="s">
        <v>126</v>
      </c>
      <c r="E100" s="51" t="s">
        <v>127</v>
      </c>
      <c r="F100" s="52">
        <v>0</v>
      </c>
      <c r="G100" s="52">
        <v>16407087</v>
      </c>
      <c r="H100" s="52">
        <v>0</v>
      </c>
      <c r="I100" s="52">
        <v>0</v>
      </c>
      <c r="J100" s="52">
        <v>16407087</v>
      </c>
      <c r="K100" s="52">
        <v>16407087</v>
      </c>
      <c r="L100" s="52">
        <v>16407087</v>
      </c>
      <c r="M100" s="52">
        <v>16407087</v>
      </c>
      <c r="N100" s="52">
        <v>16407087</v>
      </c>
      <c r="O100" s="48">
        <f t="shared" si="1"/>
        <v>1</v>
      </c>
    </row>
    <row r="101" spans="1:15" x14ac:dyDescent="0.25">
      <c r="A101" s="50" t="s">
        <v>76</v>
      </c>
      <c r="B101" s="51" t="s">
        <v>179</v>
      </c>
      <c r="C101" s="51" t="s">
        <v>110</v>
      </c>
      <c r="D101" s="51" t="s">
        <v>111</v>
      </c>
      <c r="E101" s="51" t="s">
        <v>112</v>
      </c>
      <c r="F101" s="52">
        <v>1450000</v>
      </c>
      <c r="G101" s="52">
        <v>16407087</v>
      </c>
      <c r="H101" s="52">
        <v>0</v>
      </c>
      <c r="I101" s="52">
        <v>0</v>
      </c>
      <c r="J101" s="52">
        <v>17857087</v>
      </c>
      <c r="K101" s="52">
        <v>16407087</v>
      </c>
      <c r="L101" s="52">
        <v>16407087</v>
      </c>
      <c r="M101" s="52">
        <v>16407087</v>
      </c>
      <c r="N101" s="52">
        <v>16407087</v>
      </c>
      <c r="O101" s="48">
        <f t="shared" si="1"/>
        <v>0.91879974600560554</v>
      </c>
    </row>
    <row r="102" spans="1:15" x14ac:dyDescent="0.25">
      <c r="A102" s="50" t="s">
        <v>77</v>
      </c>
      <c r="B102" s="51" t="s">
        <v>184</v>
      </c>
      <c r="C102" s="51"/>
      <c r="D102" s="51"/>
      <c r="E102" s="51"/>
      <c r="F102" s="52">
        <v>779811976</v>
      </c>
      <c r="G102" s="52">
        <v>426140676</v>
      </c>
      <c r="H102" s="52">
        <v>27893000</v>
      </c>
      <c r="I102" s="52">
        <v>28840000</v>
      </c>
      <c r="J102" s="52">
        <v>1205005652</v>
      </c>
      <c r="K102" s="52">
        <v>1042763691</v>
      </c>
      <c r="L102" s="52">
        <v>1040923691</v>
      </c>
      <c r="M102" s="52">
        <v>66067922</v>
      </c>
      <c r="N102" s="52">
        <v>53145915</v>
      </c>
      <c r="O102" s="48">
        <f t="shared" si="1"/>
        <v>0.8638330361955846</v>
      </c>
    </row>
    <row r="103" spans="1:15" x14ac:dyDescent="0.25">
      <c r="A103" s="50" t="s">
        <v>78</v>
      </c>
      <c r="B103" s="51" t="s">
        <v>185</v>
      </c>
      <c r="C103" s="51" t="s">
        <v>98</v>
      </c>
      <c r="D103" s="51">
        <v>54611</v>
      </c>
      <c r="E103" s="51" t="s">
        <v>186</v>
      </c>
      <c r="F103" s="52">
        <v>5000000</v>
      </c>
      <c r="G103" s="52">
        <v>0</v>
      </c>
      <c r="H103" s="52">
        <v>0</v>
      </c>
      <c r="I103" s="52">
        <v>0</v>
      </c>
      <c r="J103" s="52">
        <v>5000000</v>
      </c>
      <c r="K103" s="52">
        <v>0</v>
      </c>
      <c r="L103" s="52">
        <v>0</v>
      </c>
      <c r="M103" s="52">
        <v>0</v>
      </c>
      <c r="N103" s="52">
        <v>0</v>
      </c>
      <c r="O103" s="48">
        <f t="shared" si="1"/>
        <v>0</v>
      </c>
    </row>
    <row r="104" spans="1:15" x14ac:dyDescent="0.25">
      <c r="A104" s="50" t="s">
        <v>78</v>
      </c>
      <c r="B104" s="51" t="s">
        <v>185</v>
      </c>
      <c r="C104" s="51" t="s">
        <v>98</v>
      </c>
      <c r="D104" s="51">
        <v>54619</v>
      </c>
      <c r="E104" s="51" t="s">
        <v>187</v>
      </c>
      <c r="F104" s="52">
        <v>2350000</v>
      </c>
      <c r="G104" s="52">
        <v>0</v>
      </c>
      <c r="H104" s="52">
        <v>0</v>
      </c>
      <c r="I104" s="52">
        <v>0</v>
      </c>
      <c r="J104" s="52">
        <v>2350000</v>
      </c>
      <c r="K104" s="52">
        <v>0</v>
      </c>
      <c r="L104" s="52">
        <v>0</v>
      </c>
      <c r="M104" s="52">
        <v>0</v>
      </c>
      <c r="N104" s="52">
        <v>0</v>
      </c>
      <c r="O104" s="48">
        <f t="shared" si="1"/>
        <v>0</v>
      </c>
    </row>
    <row r="105" spans="1:15" x14ac:dyDescent="0.25">
      <c r="A105" s="50" t="s">
        <v>78</v>
      </c>
      <c r="B105" s="51" t="s">
        <v>185</v>
      </c>
      <c r="C105" s="51" t="s">
        <v>98</v>
      </c>
      <c r="D105" s="51">
        <v>54621</v>
      </c>
      <c r="E105" s="51" t="s">
        <v>188</v>
      </c>
      <c r="F105" s="52">
        <v>800000</v>
      </c>
      <c r="G105" s="52">
        <v>0</v>
      </c>
      <c r="H105" s="52">
        <v>0</v>
      </c>
      <c r="I105" s="52">
        <v>0</v>
      </c>
      <c r="J105" s="52">
        <v>800000</v>
      </c>
      <c r="K105" s="52">
        <v>0</v>
      </c>
      <c r="L105" s="52">
        <v>0</v>
      </c>
      <c r="M105" s="52">
        <v>0</v>
      </c>
      <c r="N105" s="52">
        <v>0</v>
      </c>
      <c r="O105" s="48">
        <f t="shared" si="1"/>
        <v>0</v>
      </c>
    </row>
    <row r="106" spans="1:15" x14ac:dyDescent="0.25">
      <c r="A106" s="50" t="s">
        <v>78</v>
      </c>
      <c r="B106" s="51" t="s">
        <v>185</v>
      </c>
      <c r="C106" s="51" t="s">
        <v>101</v>
      </c>
      <c r="D106" s="51" t="s">
        <v>102</v>
      </c>
      <c r="E106" s="51" t="s">
        <v>103</v>
      </c>
      <c r="F106" s="52">
        <v>8150000</v>
      </c>
      <c r="G106" s="52">
        <v>0</v>
      </c>
      <c r="H106" s="52">
        <v>0</v>
      </c>
      <c r="I106" s="52">
        <v>0</v>
      </c>
      <c r="J106" s="52">
        <v>8150000</v>
      </c>
      <c r="K106" s="52">
        <v>0</v>
      </c>
      <c r="L106" s="52">
        <v>0</v>
      </c>
      <c r="M106" s="52">
        <v>0</v>
      </c>
      <c r="N106" s="52">
        <v>0</v>
      </c>
      <c r="O106" s="48">
        <f t="shared" si="1"/>
        <v>0</v>
      </c>
    </row>
    <row r="107" spans="1:15" x14ac:dyDescent="0.25">
      <c r="A107" s="50" t="s">
        <v>78</v>
      </c>
      <c r="B107" s="51" t="s">
        <v>185</v>
      </c>
      <c r="C107" s="51" t="s">
        <v>107</v>
      </c>
      <c r="D107" s="51" t="s">
        <v>108</v>
      </c>
      <c r="E107" s="51" t="s">
        <v>109</v>
      </c>
      <c r="F107" s="52">
        <v>8150000</v>
      </c>
      <c r="G107" s="52">
        <v>0</v>
      </c>
      <c r="H107" s="52">
        <v>0</v>
      </c>
      <c r="I107" s="52">
        <v>0</v>
      </c>
      <c r="J107" s="52">
        <v>8150000</v>
      </c>
      <c r="K107" s="52">
        <v>0</v>
      </c>
      <c r="L107" s="52">
        <v>0</v>
      </c>
      <c r="M107" s="52">
        <v>0</v>
      </c>
      <c r="N107" s="52">
        <v>0</v>
      </c>
      <c r="O107" s="48">
        <f t="shared" si="1"/>
        <v>0</v>
      </c>
    </row>
    <row r="108" spans="1:15" x14ac:dyDescent="0.25">
      <c r="A108" s="50" t="s">
        <v>78</v>
      </c>
      <c r="B108" s="51" t="s">
        <v>185</v>
      </c>
      <c r="C108" s="51" t="s">
        <v>110</v>
      </c>
      <c r="D108" s="51" t="s">
        <v>111</v>
      </c>
      <c r="E108" s="51" t="s">
        <v>112</v>
      </c>
      <c r="F108" s="52">
        <v>8150000</v>
      </c>
      <c r="G108" s="52">
        <v>0</v>
      </c>
      <c r="H108" s="52">
        <v>0</v>
      </c>
      <c r="I108" s="52">
        <v>0</v>
      </c>
      <c r="J108" s="52">
        <v>8150000</v>
      </c>
      <c r="K108" s="52">
        <v>0</v>
      </c>
      <c r="L108" s="52">
        <v>0</v>
      </c>
      <c r="M108" s="52">
        <v>0</v>
      </c>
      <c r="N108" s="52">
        <v>0</v>
      </c>
      <c r="O108" s="48">
        <f t="shared" si="1"/>
        <v>0</v>
      </c>
    </row>
    <row r="109" spans="1:15" x14ac:dyDescent="0.25">
      <c r="A109" s="50" t="s">
        <v>79</v>
      </c>
      <c r="B109" s="51" t="s">
        <v>189</v>
      </c>
      <c r="C109" s="51" t="s">
        <v>98</v>
      </c>
      <c r="D109" s="51">
        <v>62242</v>
      </c>
      <c r="E109" s="51" t="s">
        <v>190</v>
      </c>
      <c r="F109" s="52">
        <v>8000000</v>
      </c>
      <c r="G109" s="52">
        <v>0</v>
      </c>
      <c r="H109" s="52">
        <v>0</v>
      </c>
      <c r="I109" s="52">
        <v>0</v>
      </c>
      <c r="J109" s="52">
        <v>8000000</v>
      </c>
      <c r="K109" s="52">
        <v>0</v>
      </c>
      <c r="L109" s="52">
        <v>0</v>
      </c>
      <c r="M109" s="52">
        <v>0</v>
      </c>
      <c r="N109" s="52">
        <v>0</v>
      </c>
      <c r="O109" s="48">
        <f t="shared" si="1"/>
        <v>0</v>
      </c>
    </row>
    <row r="110" spans="1:15" x14ac:dyDescent="0.25">
      <c r="A110" s="50" t="s">
        <v>79</v>
      </c>
      <c r="B110" s="51" t="s">
        <v>189</v>
      </c>
      <c r="C110" s="51" t="s">
        <v>98</v>
      </c>
      <c r="D110" s="51">
        <v>62265</v>
      </c>
      <c r="E110" s="51" t="s">
        <v>191</v>
      </c>
      <c r="F110" s="52">
        <v>200000</v>
      </c>
      <c r="G110" s="52">
        <v>0</v>
      </c>
      <c r="H110" s="52">
        <v>0</v>
      </c>
      <c r="I110" s="52">
        <v>0</v>
      </c>
      <c r="J110" s="52">
        <v>200000</v>
      </c>
      <c r="K110" s="52">
        <v>0</v>
      </c>
      <c r="L110" s="52">
        <v>0</v>
      </c>
      <c r="M110" s="52">
        <v>0</v>
      </c>
      <c r="N110" s="52">
        <v>0</v>
      </c>
      <c r="O110" s="48">
        <f t="shared" si="1"/>
        <v>0</v>
      </c>
    </row>
    <row r="111" spans="1:15" x14ac:dyDescent="0.25">
      <c r="A111" s="50" t="s">
        <v>79</v>
      </c>
      <c r="B111" s="51" t="s">
        <v>189</v>
      </c>
      <c r="C111" s="51" t="s">
        <v>98</v>
      </c>
      <c r="D111" s="51">
        <v>62284</v>
      </c>
      <c r="E111" s="51" t="s">
        <v>192</v>
      </c>
      <c r="F111" s="52">
        <v>0</v>
      </c>
      <c r="G111" s="52">
        <v>2187636</v>
      </c>
      <c r="H111" s="52">
        <v>1840000</v>
      </c>
      <c r="I111" s="52">
        <v>0</v>
      </c>
      <c r="J111" s="52">
        <v>4027636</v>
      </c>
      <c r="K111" s="52">
        <v>1840000</v>
      </c>
      <c r="L111" s="52">
        <v>0</v>
      </c>
      <c r="M111" s="52">
        <v>0</v>
      </c>
      <c r="N111" s="52">
        <v>0</v>
      </c>
      <c r="O111" s="48">
        <f t="shared" si="1"/>
        <v>0</v>
      </c>
    </row>
    <row r="112" spans="1:15" x14ac:dyDescent="0.25">
      <c r="A112" s="50" t="s">
        <v>79</v>
      </c>
      <c r="B112" s="51" t="s">
        <v>189</v>
      </c>
      <c r="C112" s="51" t="s">
        <v>98</v>
      </c>
      <c r="D112" s="51">
        <v>62285</v>
      </c>
      <c r="E112" s="51" t="s">
        <v>193</v>
      </c>
      <c r="F112" s="52">
        <v>5000000</v>
      </c>
      <c r="G112" s="52">
        <v>0</v>
      </c>
      <c r="H112" s="52">
        <v>0</v>
      </c>
      <c r="I112" s="52">
        <v>0</v>
      </c>
      <c r="J112" s="52">
        <v>5000000</v>
      </c>
      <c r="K112" s="52">
        <v>0</v>
      </c>
      <c r="L112" s="52">
        <v>0</v>
      </c>
      <c r="M112" s="52">
        <v>0</v>
      </c>
      <c r="N112" s="52">
        <v>0</v>
      </c>
      <c r="O112" s="48">
        <f t="shared" si="1"/>
        <v>0</v>
      </c>
    </row>
    <row r="113" spans="1:15" x14ac:dyDescent="0.25">
      <c r="A113" s="50" t="s">
        <v>79</v>
      </c>
      <c r="B113" s="51" t="s">
        <v>189</v>
      </c>
      <c r="C113" s="51" t="s">
        <v>98</v>
      </c>
      <c r="D113" s="51">
        <v>62291</v>
      </c>
      <c r="E113" s="51" t="s">
        <v>194</v>
      </c>
      <c r="F113" s="52">
        <v>4800000</v>
      </c>
      <c r="G113" s="52">
        <v>0</v>
      </c>
      <c r="H113" s="52">
        <v>0</v>
      </c>
      <c r="I113" s="52">
        <v>0</v>
      </c>
      <c r="J113" s="52">
        <v>4800000</v>
      </c>
      <c r="K113" s="52">
        <v>0</v>
      </c>
      <c r="L113" s="52">
        <v>0</v>
      </c>
      <c r="M113" s="52">
        <v>0</v>
      </c>
      <c r="N113" s="52">
        <v>0</v>
      </c>
      <c r="O113" s="48">
        <f t="shared" si="1"/>
        <v>0</v>
      </c>
    </row>
    <row r="114" spans="1:15" x14ac:dyDescent="0.25">
      <c r="A114" s="50" t="s">
        <v>79</v>
      </c>
      <c r="B114" s="51" t="s">
        <v>189</v>
      </c>
      <c r="C114" s="51" t="s">
        <v>98</v>
      </c>
      <c r="D114" s="51">
        <v>63311</v>
      </c>
      <c r="E114" s="51" t="s">
        <v>195</v>
      </c>
      <c r="F114" s="52">
        <v>20000000</v>
      </c>
      <c r="G114" s="52">
        <v>0</v>
      </c>
      <c r="H114" s="52">
        <v>0</v>
      </c>
      <c r="I114" s="52">
        <v>0</v>
      </c>
      <c r="J114" s="52">
        <v>20000000</v>
      </c>
      <c r="K114" s="52">
        <v>15000000</v>
      </c>
      <c r="L114" s="52">
        <v>15000000</v>
      </c>
      <c r="M114" s="52">
        <v>0</v>
      </c>
      <c r="N114" s="52">
        <v>0</v>
      </c>
      <c r="O114" s="48">
        <f t="shared" si="1"/>
        <v>0.75</v>
      </c>
    </row>
    <row r="115" spans="1:15" x14ac:dyDescent="0.25">
      <c r="A115" s="50" t="s">
        <v>79</v>
      </c>
      <c r="B115" s="51" t="s">
        <v>189</v>
      </c>
      <c r="C115" s="51" t="s">
        <v>98</v>
      </c>
      <c r="D115" s="51">
        <v>63391</v>
      </c>
      <c r="E115" s="51" t="s">
        <v>196</v>
      </c>
      <c r="F115" s="52">
        <v>6000000</v>
      </c>
      <c r="G115" s="52">
        <v>0</v>
      </c>
      <c r="H115" s="52">
        <v>0</v>
      </c>
      <c r="I115" s="52">
        <v>0</v>
      </c>
      <c r="J115" s="52">
        <v>6000000</v>
      </c>
      <c r="K115" s="52">
        <v>0</v>
      </c>
      <c r="L115" s="52">
        <v>0</v>
      </c>
      <c r="M115" s="52">
        <v>0</v>
      </c>
      <c r="N115" s="52">
        <v>0</v>
      </c>
      <c r="O115" s="48">
        <f t="shared" si="1"/>
        <v>0</v>
      </c>
    </row>
    <row r="116" spans="1:15" x14ac:dyDescent="0.25">
      <c r="A116" s="50" t="s">
        <v>79</v>
      </c>
      <c r="B116" s="51" t="s">
        <v>189</v>
      </c>
      <c r="C116" s="51" t="s">
        <v>98</v>
      </c>
      <c r="D116" s="51">
        <v>64112</v>
      </c>
      <c r="E116" s="51" t="s">
        <v>197</v>
      </c>
      <c r="F116" s="52">
        <v>24200000</v>
      </c>
      <c r="G116" s="52">
        <v>0</v>
      </c>
      <c r="H116" s="52">
        <v>0</v>
      </c>
      <c r="I116" s="52">
        <v>0</v>
      </c>
      <c r="J116" s="52">
        <v>24200000</v>
      </c>
      <c r="K116" s="52">
        <v>129700</v>
      </c>
      <c r="L116" s="52">
        <v>129700</v>
      </c>
      <c r="M116" s="52">
        <v>129700</v>
      </c>
      <c r="N116" s="52">
        <v>0</v>
      </c>
      <c r="O116" s="48">
        <f t="shared" si="1"/>
        <v>5.3595041322314048E-3</v>
      </c>
    </row>
    <row r="117" spans="1:15" x14ac:dyDescent="0.25">
      <c r="A117" s="50" t="s">
        <v>79</v>
      </c>
      <c r="B117" s="51" t="s">
        <v>189</v>
      </c>
      <c r="C117" s="51" t="s">
        <v>98</v>
      </c>
      <c r="D117" s="51">
        <v>67420</v>
      </c>
      <c r="E117" s="51" t="s">
        <v>198</v>
      </c>
      <c r="F117" s="52">
        <v>1650000</v>
      </c>
      <c r="G117" s="52">
        <v>0</v>
      </c>
      <c r="H117" s="52">
        <v>0</v>
      </c>
      <c r="I117" s="52">
        <v>0</v>
      </c>
      <c r="J117" s="52">
        <v>1650000</v>
      </c>
      <c r="K117" s="52">
        <v>1500000</v>
      </c>
      <c r="L117" s="52">
        <v>1500000</v>
      </c>
      <c r="M117" s="52">
        <v>0</v>
      </c>
      <c r="N117" s="52">
        <v>0</v>
      </c>
      <c r="O117" s="48">
        <f t="shared" si="1"/>
        <v>0.90909090909090906</v>
      </c>
    </row>
    <row r="118" spans="1:15" x14ac:dyDescent="0.25">
      <c r="A118" s="50" t="s">
        <v>79</v>
      </c>
      <c r="B118" s="51" t="s">
        <v>189</v>
      </c>
      <c r="C118" s="51" t="s">
        <v>98</v>
      </c>
      <c r="D118" s="51">
        <v>67430</v>
      </c>
      <c r="E118" s="51" t="s">
        <v>199</v>
      </c>
      <c r="F118" s="52">
        <v>300000</v>
      </c>
      <c r="G118" s="52">
        <v>0</v>
      </c>
      <c r="H118" s="52">
        <v>0</v>
      </c>
      <c r="I118" s="52">
        <v>0</v>
      </c>
      <c r="J118" s="52">
        <v>300000</v>
      </c>
      <c r="K118" s="52">
        <v>0</v>
      </c>
      <c r="L118" s="52">
        <v>0</v>
      </c>
      <c r="M118" s="52">
        <v>0</v>
      </c>
      <c r="N118" s="52">
        <v>0</v>
      </c>
      <c r="O118" s="48">
        <f t="shared" si="1"/>
        <v>0</v>
      </c>
    </row>
    <row r="119" spans="1:15" x14ac:dyDescent="0.25">
      <c r="A119" s="50" t="s">
        <v>79</v>
      </c>
      <c r="B119" s="51" t="s">
        <v>189</v>
      </c>
      <c r="C119" s="51" t="s">
        <v>98</v>
      </c>
      <c r="D119" s="51">
        <v>67990</v>
      </c>
      <c r="E119" s="51" t="s">
        <v>249</v>
      </c>
      <c r="F119" s="52">
        <v>500000</v>
      </c>
      <c r="G119" s="52">
        <v>0</v>
      </c>
      <c r="H119" s="52">
        <v>0</v>
      </c>
      <c r="I119" s="52">
        <v>0</v>
      </c>
      <c r="J119" s="52">
        <v>500000</v>
      </c>
      <c r="K119" s="52">
        <v>0</v>
      </c>
      <c r="L119" s="52">
        <v>0</v>
      </c>
      <c r="M119" s="52">
        <v>0</v>
      </c>
      <c r="N119" s="52">
        <v>0</v>
      </c>
      <c r="O119" s="48">
        <f t="shared" si="1"/>
        <v>0</v>
      </c>
    </row>
    <row r="120" spans="1:15" x14ac:dyDescent="0.25">
      <c r="A120" s="50" t="s">
        <v>79</v>
      </c>
      <c r="B120" s="51" t="s">
        <v>189</v>
      </c>
      <c r="C120" s="51" t="s">
        <v>98</v>
      </c>
      <c r="D120" s="51">
        <v>68021</v>
      </c>
      <c r="E120" s="51" t="s">
        <v>200</v>
      </c>
      <c r="F120" s="52">
        <v>500000</v>
      </c>
      <c r="G120" s="52">
        <v>0</v>
      </c>
      <c r="H120" s="52">
        <v>0</v>
      </c>
      <c r="I120" s="52">
        <v>0</v>
      </c>
      <c r="J120" s="52">
        <v>500000</v>
      </c>
      <c r="K120" s="52">
        <v>0</v>
      </c>
      <c r="L120" s="52">
        <v>0</v>
      </c>
      <c r="M120" s="52">
        <v>0</v>
      </c>
      <c r="N120" s="52">
        <v>0</v>
      </c>
      <c r="O120" s="48">
        <f t="shared" si="1"/>
        <v>0</v>
      </c>
    </row>
    <row r="121" spans="1:15" x14ac:dyDescent="0.25">
      <c r="A121" s="50" t="s">
        <v>79</v>
      </c>
      <c r="B121" s="51" t="s">
        <v>189</v>
      </c>
      <c r="C121" s="51" t="s">
        <v>98</v>
      </c>
      <c r="D121" s="51">
        <v>69112</v>
      </c>
      <c r="E121" s="51" t="s">
        <v>201</v>
      </c>
      <c r="F121" s="52">
        <v>15500000</v>
      </c>
      <c r="G121" s="52">
        <v>0</v>
      </c>
      <c r="H121" s="52">
        <v>0</v>
      </c>
      <c r="I121" s="52">
        <v>0</v>
      </c>
      <c r="J121" s="52">
        <v>15500000</v>
      </c>
      <c r="K121" s="52">
        <v>15500000</v>
      </c>
      <c r="L121" s="52">
        <v>15500000</v>
      </c>
      <c r="M121" s="52">
        <v>1588150</v>
      </c>
      <c r="N121" s="52">
        <v>1588150</v>
      </c>
      <c r="O121" s="48">
        <f t="shared" si="1"/>
        <v>1</v>
      </c>
    </row>
    <row r="122" spans="1:15" x14ac:dyDescent="0.25">
      <c r="A122" s="50" t="s">
        <v>79</v>
      </c>
      <c r="B122" s="51" t="s">
        <v>189</v>
      </c>
      <c r="C122" s="51" t="s">
        <v>98</v>
      </c>
      <c r="D122" s="51">
        <v>69210</v>
      </c>
      <c r="E122" s="51" t="s">
        <v>202</v>
      </c>
      <c r="F122" s="52">
        <v>2100000</v>
      </c>
      <c r="G122" s="52">
        <v>0</v>
      </c>
      <c r="H122" s="52">
        <v>0</v>
      </c>
      <c r="I122" s="52">
        <v>0</v>
      </c>
      <c r="J122" s="52">
        <v>2100000</v>
      </c>
      <c r="K122" s="52">
        <v>2100000</v>
      </c>
      <c r="L122" s="52">
        <v>2100000</v>
      </c>
      <c r="M122" s="52">
        <v>114332</v>
      </c>
      <c r="N122" s="52">
        <v>114332</v>
      </c>
      <c r="O122" s="48">
        <f t="shared" si="1"/>
        <v>1</v>
      </c>
    </row>
    <row r="123" spans="1:15" x14ac:dyDescent="0.25">
      <c r="A123" s="50" t="s">
        <v>79</v>
      </c>
      <c r="B123" s="51" t="s">
        <v>189</v>
      </c>
      <c r="C123" s="51" t="s">
        <v>101</v>
      </c>
      <c r="D123" s="51" t="s">
        <v>102</v>
      </c>
      <c r="E123" s="51" t="s">
        <v>103</v>
      </c>
      <c r="F123" s="52">
        <v>88750000</v>
      </c>
      <c r="G123" s="52">
        <v>2187636</v>
      </c>
      <c r="H123" s="52">
        <v>1840000</v>
      </c>
      <c r="I123" s="52">
        <v>0</v>
      </c>
      <c r="J123" s="52">
        <v>92777636</v>
      </c>
      <c r="K123" s="52">
        <v>36069700</v>
      </c>
      <c r="L123" s="52">
        <v>34229700</v>
      </c>
      <c r="M123" s="52">
        <v>1832182</v>
      </c>
      <c r="N123" s="52">
        <v>1702482</v>
      </c>
      <c r="O123" s="48">
        <f t="shared" si="1"/>
        <v>0.36894343805009217</v>
      </c>
    </row>
    <row r="124" spans="1:15" x14ac:dyDescent="0.25">
      <c r="A124" s="50" t="s">
        <v>79</v>
      </c>
      <c r="B124" s="51" t="s">
        <v>189</v>
      </c>
      <c r="C124" s="51" t="s">
        <v>107</v>
      </c>
      <c r="D124" s="51" t="s">
        <v>108</v>
      </c>
      <c r="E124" s="51" t="s">
        <v>109</v>
      </c>
      <c r="F124" s="52">
        <v>88750000</v>
      </c>
      <c r="G124" s="52">
        <v>0</v>
      </c>
      <c r="H124" s="52">
        <v>1440000</v>
      </c>
      <c r="I124" s="52">
        <v>0</v>
      </c>
      <c r="J124" s="52">
        <v>90190000</v>
      </c>
      <c r="K124" s="52">
        <v>35669700</v>
      </c>
      <c r="L124" s="52">
        <v>34229700</v>
      </c>
      <c r="M124" s="52">
        <v>1832182</v>
      </c>
      <c r="N124" s="52">
        <v>1702482</v>
      </c>
      <c r="O124" s="48">
        <f t="shared" si="1"/>
        <v>0.37952877259119638</v>
      </c>
    </row>
    <row r="125" spans="1:15" x14ac:dyDescent="0.25">
      <c r="A125" s="50" t="s">
        <v>79</v>
      </c>
      <c r="B125" s="51" t="s">
        <v>189</v>
      </c>
      <c r="C125" s="51" t="s">
        <v>107</v>
      </c>
      <c r="D125" s="51" t="s">
        <v>117</v>
      </c>
      <c r="E125" s="51" t="s">
        <v>118</v>
      </c>
      <c r="F125" s="52">
        <v>0</v>
      </c>
      <c r="G125" s="52">
        <v>2187636</v>
      </c>
      <c r="H125" s="52">
        <v>400000</v>
      </c>
      <c r="I125" s="52">
        <v>0</v>
      </c>
      <c r="J125" s="52">
        <v>2587636</v>
      </c>
      <c r="K125" s="52">
        <v>400000</v>
      </c>
      <c r="L125" s="52">
        <v>0</v>
      </c>
      <c r="M125" s="52">
        <v>0</v>
      </c>
      <c r="N125" s="52">
        <v>0</v>
      </c>
      <c r="O125" s="48">
        <f t="shared" si="1"/>
        <v>0</v>
      </c>
    </row>
    <row r="126" spans="1:15" x14ac:dyDescent="0.25">
      <c r="A126" s="50" t="s">
        <v>79</v>
      </c>
      <c r="B126" s="51" t="s">
        <v>189</v>
      </c>
      <c r="C126" s="51" t="s">
        <v>110</v>
      </c>
      <c r="D126" s="51" t="s">
        <v>111</v>
      </c>
      <c r="E126" s="51" t="s">
        <v>112</v>
      </c>
      <c r="F126" s="52">
        <v>88750000</v>
      </c>
      <c r="G126" s="52">
        <v>2187636</v>
      </c>
      <c r="H126" s="52">
        <v>1840000</v>
      </c>
      <c r="I126" s="52">
        <v>0</v>
      </c>
      <c r="J126" s="52">
        <v>92777636</v>
      </c>
      <c r="K126" s="52">
        <v>36069700</v>
      </c>
      <c r="L126" s="52">
        <v>34229700</v>
      </c>
      <c r="M126" s="52">
        <v>1832182</v>
      </c>
      <c r="N126" s="52">
        <v>1702482</v>
      </c>
      <c r="O126" s="48">
        <f t="shared" si="1"/>
        <v>0.36894343805009217</v>
      </c>
    </row>
    <row r="127" spans="1:15" x14ac:dyDescent="0.25">
      <c r="A127" s="50" t="s">
        <v>80</v>
      </c>
      <c r="B127" s="51" t="s">
        <v>203</v>
      </c>
      <c r="C127" s="51" t="s">
        <v>98</v>
      </c>
      <c r="D127" s="51">
        <v>71199</v>
      </c>
      <c r="E127" s="51" t="s">
        <v>250</v>
      </c>
      <c r="F127" s="52">
        <v>718487</v>
      </c>
      <c r="G127" s="52">
        <v>220822</v>
      </c>
      <c r="H127" s="52">
        <v>21873000</v>
      </c>
      <c r="I127" s="52">
        <v>0</v>
      </c>
      <c r="J127" s="52">
        <v>22812309</v>
      </c>
      <c r="K127" s="52">
        <v>22812309</v>
      </c>
      <c r="L127" s="52">
        <v>22812309</v>
      </c>
      <c r="M127" s="52">
        <v>2182326</v>
      </c>
      <c r="N127" s="52">
        <v>2182326</v>
      </c>
      <c r="O127" s="48">
        <f t="shared" si="1"/>
        <v>1</v>
      </c>
    </row>
    <row r="128" spans="1:15" x14ac:dyDescent="0.25">
      <c r="A128" s="50" t="s">
        <v>80</v>
      </c>
      <c r="B128" s="51" t="s">
        <v>203</v>
      </c>
      <c r="C128" s="51" t="s">
        <v>98</v>
      </c>
      <c r="D128" s="51">
        <v>71354</v>
      </c>
      <c r="E128" s="51" t="s">
        <v>204</v>
      </c>
      <c r="F128" s="52">
        <v>0</v>
      </c>
      <c r="G128" s="52">
        <v>0</v>
      </c>
      <c r="H128" s="52">
        <v>800000</v>
      </c>
      <c r="I128" s="52">
        <v>0</v>
      </c>
      <c r="J128" s="52">
        <v>800000</v>
      </c>
      <c r="K128" s="52">
        <v>800000</v>
      </c>
      <c r="L128" s="52">
        <v>800000</v>
      </c>
      <c r="M128" s="52">
        <v>0</v>
      </c>
      <c r="N128" s="52">
        <v>0</v>
      </c>
      <c r="O128" s="48">
        <f t="shared" si="1"/>
        <v>1</v>
      </c>
    </row>
    <row r="129" spans="1:15" x14ac:dyDescent="0.25">
      <c r="A129" s="50" t="s">
        <v>80</v>
      </c>
      <c r="B129" s="51" t="s">
        <v>203</v>
      </c>
      <c r="C129" s="51" t="s">
        <v>98</v>
      </c>
      <c r="D129" s="51">
        <v>71356</v>
      </c>
      <c r="E129" s="51" t="s">
        <v>205</v>
      </c>
      <c r="F129" s="52">
        <v>0</v>
      </c>
      <c r="G129" s="52">
        <v>0</v>
      </c>
      <c r="H129" s="52">
        <v>3200000</v>
      </c>
      <c r="I129" s="52">
        <v>0</v>
      </c>
      <c r="J129" s="52">
        <v>3200000</v>
      </c>
      <c r="K129" s="52">
        <v>3200000</v>
      </c>
      <c r="L129" s="52">
        <v>3200000</v>
      </c>
      <c r="M129" s="52">
        <v>0</v>
      </c>
      <c r="N129" s="52">
        <v>0</v>
      </c>
      <c r="O129" s="48">
        <f t="shared" si="1"/>
        <v>1</v>
      </c>
    </row>
    <row r="130" spans="1:15" x14ac:dyDescent="0.25">
      <c r="A130" s="50" t="s">
        <v>80</v>
      </c>
      <c r="B130" s="51" t="s">
        <v>203</v>
      </c>
      <c r="C130" s="51" t="s">
        <v>98</v>
      </c>
      <c r="D130" s="51">
        <v>72112</v>
      </c>
      <c r="E130" s="51" t="s">
        <v>206</v>
      </c>
      <c r="F130" s="52">
        <v>257000000</v>
      </c>
      <c r="G130" s="52">
        <v>0</v>
      </c>
      <c r="H130" s="52">
        <v>0</v>
      </c>
      <c r="I130" s="52">
        <v>0</v>
      </c>
      <c r="J130" s="52">
        <v>257000000</v>
      </c>
      <c r="K130" s="52">
        <v>257000000</v>
      </c>
      <c r="L130" s="52">
        <v>257000000</v>
      </c>
      <c r="M130" s="52">
        <v>19023837</v>
      </c>
      <c r="N130" s="52">
        <v>19023837</v>
      </c>
      <c r="O130" s="48">
        <f t="shared" si="1"/>
        <v>1</v>
      </c>
    </row>
    <row r="131" spans="1:15" x14ac:dyDescent="0.25">
      <c r="A131" s="50" t="s">
        <v>80</v>
      </c>
      <c r="B131" s="51" t="s">
        <v>203</v>
      </c>
      <c r="C131" s="51" t="s">
        <v>98</v>
      </c>
      <c r="D131" s="51">
        <v>73125</v>
      </c>
      <c r="E131" s="51" t="s">
        <v>207</v>
      </c>
      <c r="F131" s="52">
        <v>1800000</v>
      </c>
      <c r="G131" s="52">
        <v>0</v>
      </c>
      <c r="H131" s="52">
        <v>0</v>
      </c>
      <c r="I131" s="52">
        <v>0</v>
      </c>
      <c r="J131" s="52">
        <v>1800000</v>
      </c>
      <c r="K131" s="52">
        <v>1800000</v>
      </c>
      <c r="L131" s="52">
        <v>1800000</v>
      </c>
      <c r="M131" s="52">
        <v>0</v>
      </c>
      <c r="N131" s="52">
        <v>0</v>
      </c>
      <c r="O131" s="48">
        <f t="shared" si="1"/>
        <v>1</v>
      </c>
    </row>
    <row r="132" spans="1:15" x14ac:dyDescent="0.25">
      <c r="A132" s="50" t="s">
        <v>80</v>
      </c>
      <c r="B132" s="51" t="s">
        <v>203</v>
      </c>
      <c r="C132" s="51" t="s">
        <v>101</v>
      </c>
      <c r="D132" s="51" t="s">
        <v>102</v>
      </c>
      <c r="E132" s="51" t="s">
        <v>103</v>
      </c>
      <c r="F132" s="52">
        <v>259518487</v>
      </c>
      <c r="G132" s="52">
        <v>220822</v>
      </c>
      <c r="H132" s="52">
        <v>25873000</v>
      </c>
      <c r="I132" s="52">
        <v>0</v>
      </c>
      <c r="J132" s="52">
        <v>285612309</v>
      </c>
      <c r="K132" s="52">
        <v>285612309</v>
      </c>
      <c r="L132" s="52">
        <v>285612309</v>
      </c>
      <c r="M132" s="52">
        <v>21206163</v>
      </c>
      <c r="N132" s="52">
        <v>21206163</v>
      </c>
      <c r="O132" s="48">
        <f t="shared" si="1"/>
        <v>1</v>
      </c>
    </row>
    <row r="133" spans="1:15" x14ac:dyDescent="0.25">
      <c r="A133" s="50" t="s">
        <v>80</v>
      </c>
      <c r="B133" s="51" t="s">
        <v>203</v>
      </c>
      <c r="C133" s="51" t="s">
        <v>107</v>
      </c>
      <c r="D133" s="51" t="s">
        <v>108</v>
      </c>
      <c r="E133" s="51" t="s">
        <v>109</v>
      </c>
      <c r="F133" s="52">
        <v>259518487</v>
      </c>
      <c r="G133" s="52">
        <v>0</v>
      </c>
      <c r="H133" s="52">
        <v>25873000</v>
      </c>
      <c r="I133" s="52">
        <v>0</v>
      </c>
      <c r="J133" s="52">
        <v>285391487</v>
      </c>
      <c r="K133" s="52">
        <v>285391487</v>
      </c>
      <c r="L133" s="52">
        <v>285391487</v>
      </c>
      <c r="M133" s="52">
        <v>20985341</v>
      </c>
      <c r="N133" s="52">
        <v>20985341</v>
      </c>
      <c r="O133" s="48">
        <f t="shared" si="1"/>
        <v>1</v>
      </c>
    </row>
    <row r="134" spans="1:15" x14ac:dyDescent="0.25">
      <c r="A134" s="50" t="s">
        <v>80</v>
      </c>
      <c r="B134" s="51" t="s">
        <v>203</v>
      </c>
      <c r="C134" s="51" t="s">
        <v>107</v>
      </c>
      <c r="D134" s="51" t="s">
        <v>126</v>
      </c>
      <c r="E134" s="51" t="s">
        <v>127</v>
      </c>
      <c r="F134" s="52">
        <v>0</v>
      </c>
      <c r="G134" s="52">
        <v>220822</v>
      </c>
      <c r="H134" s="52">
        <v>0</v>
      </c>
      <c r="I134" s="52">
        <v>0</v>
      </c>
      <c r="J134" s="52">
        <v>220822</v>
      </c>
      <c r="K134" s="52">
        <v>220822</v>
      </c>
      <c r="L134" s="52">
        <v>220822</v>
      </c>
      <c r="M134" s="52">
        <v>220822</v>
      </c>
      <c r="N134" s="52">
        <v>220822</v>
      </c>
      <c r="O134" s="48">
        <f t="shared" si="1"/>
        <v>1</v>
      </c>
    </row>
    <row r="135" spans="1:15" x14ac:dyDescent="0.25">
      <c r="A135" s="50" t="s">
        <v>80</v>
      </c>
      <c r="B135" s="51" t="s">
        <v>203</v>
      </c>
      <c r="C135" s="51" t="s">
        <v>110</v>
      </c>
      <c r="D135" s="51" t="s">
        <v>111</v>
      </c>
      <c r="E135" s="51" t="s">
        <v>112</v>
      </c>
      <c r="F135" s="52">
        <v>259518487</v>
      </c>
      <c r="G135" s="52">
        <v>220822</v>
      </c>
      <c r="H135" s="52">
        <v>25873000</v>
      </c>
      <c r="I135" s="52">
        <v>0</v>
      </c>
      <c r="J135" s="52">
        <v>285612309</v>
      </c>
      <c r="K135" s="52">
        <v>285612309</v>
      </c>
      <c r="L135" s="52">
        <v>285612309</v>
      </c>
      <c r="M135" s="52">
        <v>21206163</v>
      </c>
      <c r="N135" s="52">
        <v>21206163</v>
      </c>
      <c r="O135" s="48">
        <f t="shared" si="1"/>
        <v>1</v>
      </c>
    </row>
    <row r="136" spans="1:15" x14ac:dyDescent="0.25">
      <c r="A136" s="50" t="s">
        <v>81</v>
      </c>
      <c r="B136" s="51" t="s">
        <v>97</v>
      </c>
      <c r="C136" s="51" t="s">
        <v>98</v>
      </c>
      <c r="D136" s="51">
        <v>82120</v>
      </c>
      <c r="E136" s="51" t="s">
        <v>208</v>
      </c>
      <c r="F136" s="52">
        <v>78858688</v>
      </c>
      <c r="G136" s="52">
        <v>24956300</v>
      </c>
      <c r="H136" s="52">
        <v>0</v>
      </c>
      <c r="I136" s="52">
        <v>0</v>
      </c>
      <c r="J136" s="52">
        <v>103814988</v>
      </c>
      <c r="K136" s="52">
        <v>103814988</v>
      </c>
      <c r="L136" s="52">
        <v>103814988</v>
      </c>
      <c r="M136" s="52">
        <v>10958889</v>
      </c>
      <c r="N136" s="52">
        <v>10958889</v>
      </c>
      <c r="O136" s="48">
        <f t="shared" ref="O136:O190" si="2">+L136/J136</f>
        <v>1</v>
      </c>
    </row>
    <row r="137" spans="1:15" x14ac:dyDescent="0.25">
      <c r="A137" s="50" t="s">
        <v>81</v>
      </c>
      <c r="B137" s="51" t="s">
        <v>97</v>
      </c>
      <c r="C137" s="51" t="s">
        <v>98</v>
      </c>
      <c r="D137" s="51">
        <v>82130</v>
      </c>
      <c r="E137" s="51" t="s">
        <v>209</v>
      </c>
      <c r="F137" s="52">
        <v>850000</v>
      </c>
      <c r="G137" s="52">
        <v>0</v>
      </c>
      <c r="H137" s="52">
        <v>0</v>
      </c>
      <c r="I137" s="52">
        <v>0</v>
      </c>
      <c r="J137" s="52">
        <v>850000</v>
      </c>
      <c r="K137" s="52">
        <v>0</v>
      </c>
      <c r="L137" s="52">
        <v>0</v>
      </c>
      <c r="M137" s="52">
        <v>0</v>
      </c>
      <c r="N137" s="52">
        <v>0</v>
      </c>
      <c r="O137" s="48">
        <f t="shared" si="2"/>
        <v>0</v>
      </c>
    </row>
    <row r="138" spans="1:15" x14ac:dyDescent="0.25">
      <c r="A138" s="50" t="s">
        <v>81</v>
      </c>
      <c r="B138" s="51" t="s">
        <v>97</v>
      </c>
      <c r="C138" s="51" t="s">
        <v>98</v>
      </c>
      <c r="D138" s="51">
        <v>82210</v>
      </c>
      <c r="E138" s="51" t="s">
        <v>210</v>
      </c>
      <c r="F138" s="52">
        <v>41282436</v>
      </c>
      <c r="G138" s="52">
        <v>13168241</v>
      </c>
      <c r="H138" s="52">
        <v>0</v>
      </c>
      <c r="I138" s="52">
        <v>0</v>
      </c>
      <c r="J138" s="52">
        <v>54450677</v>
      </c>
      <c r="K138" s="52">
        <v>13168241</v>
      </c>
      <c r="L138" s="52">
        <v>13168241</v>
      </c>
      <c r="M138" s="52">
        <v>3292060</v>
      </c>
      <c r="N138" s="52">
        <v>3292060</v>
      </c>
      <c r="O138" s="48">
        <f t="shared" si="2"/>
        <v>0.24183796649580683</v>
      </c>
    </row>
    <row r="139" spans="1:15" x14ac:dyDescent="0.25">
      <c r="A139" s="50" t="s">
        <v>81</v>
      </c>
      <c r="B139" s="51" t="s">
        <v>97</v>
      </c>
      <c r="C139" s="51" t="s">
        <v>98</v>
      </c>
      <c r="D139" s="51">
        <v>82221</v>
      </c>
      <c r="E139" s="51" t="s">
        <v>211</v>
      </c>
      <c r="F139" s="52">
        <v>0</v>
      </c>
      <c r="G139" s="52">
        <v>17420000</v>
      </c>
      <c r="H139" s="52">
        <v>0</v>
      </c>
      <c r="I139" s="52">
        <v>0</v>
      </c>
      <c r="J139" s="52">
        <v>17420000</v>
      </c>
      <c r="K139" s="52">
        <v>17420000</v>
      </c>
      <c r="L139" s="52">
        <v>17420000</v>
      </c>
      <c r="M139" s="52">
        <v>0</v>
      </c>
      <c r="N139" s="52">
        <v>0</v>
      </c>
      <c r="O139" s="48">
        <f t="shared" si="2"/>
        <v>1</v>
      </c>
    </row>
    <row r="140" spans="1:15" x14ac:dyDescent="0.25">
      <c r="A140" s="50" t="s">
        <v>81</v>
      </c>
      <c r="B140" s="51" t="s">
        <v>97</v>
      </c>
      <c r="C140" s="51" t="s">
        <v>98</v>
      </c>
      <c r="D140" s="51">
        <v>83111</v>
      </c>
      <c r="E140" s="51" t="s">
        <v>212</v>
      </c>
      <c r="F140" s="52">
        <v>98752500</v>
      </c>
      <c r="G140" s="52">
        <v>0</v>
      </c>
      <c r="H140" s="52">
        <v>0</v>
      </c>
      <c r="I140" s="52">
        <v>0</v>
      </c>
      <c r="J140" s="52">
        <v>98752500</v>
      </c>
      <c r="K140" s="52">
        <v>98752500</v>
      </c>
      <c r="L140" s="52">
        <v>98752500</v>
      </c>
      <c r="M140" s="52">
        <v>7524000</v>
      </c>
      <c r="N140" s="52">
        <v>7524000</v>
      </c>
      <c r="O140" s="48">
        <f t="shared" si="2"/>
        <v>1</v>
      </c>
    </row>
    <row r="141" spans="1:15" x14ac:dyDescent="0.25">
      <c r="A141" s="50" t="s">
        <v>81</v>
      </c>
      <c r="B141" s="51" t="s">
        <v>97</v>
      </c>
      <c r="C141" s="51" t="s">
        <v>98</v>
      </c>
      <c r="D141" s="51">
        <v>83115</v>
      </c>
      <c r="E141" s="51" t="s">
        <v>213</v>
      </c>
      <c r="F141" s="52">
        <v>0</v>
      </c>
      <c r="G141" s="52">
        <v>83160000</v>
      </c>
      <c r="H141" s="52">
        <v>0</v>
      </c>
      <c r="I141" s="52">
        <v>0</v>
      </c>
      <c r="J141" s="52">
        <v>83160000</v>
      </c>
      <c r="K141" s="52">
        <v>83160000</v>
      </c>
      <c r="L141" s="52">
        <v>83160000</v>
      </c>
      <c r="M141" s="52">
        <v>0</v>
      </c>
      <c r="N141" s="52">
        <v>0</v>
      </c>
      <c r="O141" s="48">
        <f t="shared" si="2"/>
        <v>1</v>
      </c>
    </row>
    <row r="142" spans="1:15" x14ac:dyDescent="0.25">
      <c r="A142" s="50" t="s">
        <v>81</v>
      </c>
      <c r="B142" s="51" t="s">
        <v>97</v>
      </c>
      <c r="C142" s="51" t="s">
        <v>98</v>
      </c>
      <c r="D142" s="51">
        <v>83117</v>
      </c>
      <c r="E142" s="51" t="s">
        <v>214</v>
      </c>
      <c r="F142" s="52">
        <v>28638225</v>
      </c>
      <c r="G142" s="52">
        <v>5255567</v>
      </c>
      <c r="H142" s="52">
        <v>180000</v>
      </c>
      <c r="I142" s="52">
        <v>0</v>
      </c>
      <c r="J142" s="52">
        <v>34073792</v>
      </c>
      <c r="K142" s="52">
        <v>34073792</v>
      </c>
      <c r="L142" s="52">
        <v>34073792</v>
      </c>
      <c r="M142" s="52">
        <v>2725620</v>
      </c>
      <c r="N142" s="52">
        <v>2545620</v>
      </c>
      <c r="O142" s="48">
        <f t="shared" si="2"/>
        <v>1</v>
      </c>
    </row>
    <row r="143" spans="1:15" x14ac:dyDescent="0.25">
      <c r="A143" s="50" t="s">
        <v>81</v>
      </c>
      <c r="B143" s="51" t="s">
        <v>97</v>
      </c>
      <c r="C143" s="51" t="s">
        <v>98</v>
      </c>
      <c r="D143" s="51">
        <v>83121</v>
      </c>
      <c r="E143" s="51" t="s">
        <v>215</v>
      </c>
      <c r="F143" s="52">
        <v>0</v>
      </c>
      <c r="G143" s="52">
        <v>181043798</v>
      </c>
      <c r="H143" s="52">
        <v>0</v>
      </c>
      <c r="I143" s="52">
        <v>0</v>
      </c>
      <c r="J143" s="52">
        <v>181043798</v>
      </c>
      <c r="K143" s="52">
        <v>181043798</v>
      </c>
      <c r="L143" s="52">
        <v>181043798</v>
      </c>
      <c r="M143" s="52">
        <v>0</v>
      </c>
      <c r="N143" s="52">
        <v>0</v>
      </c>
      <c r="O143" s="48">
        <f t="shared" si="2"/>
        <v>1</v>
      </c>
    </row>
    <row r="144" spans="1:15" x14ac:dyDescent="0.25">
      <c r="A144" s="50" t="s">
        <v>81</v>
      </c>
      <c r="B144" s="51" t="s">
        <v>97</v>
      </c>
      <c r="C144" s="51" t="s">
        <v>98</v>
      </c>
      <c r="D144" s="51">
        <v>83141</v>
      </c>
      <c r="E144" s="51" t="s">
        <v>216</v>
      </c>
      <c r="F144" s="52">
        <v>12105400</v>
      </c>
      <c r="G144" s="52">
        <v>0</v>
      </c>
      <c r="H144" s="52">
        <v>0</v>
      </c>
      <c r="I144" s="52">
        <v>0</v>
      </c>
      <c r="J144" s="52">
        <v>12105400</v>
      </c>
      <c r="K144" s="52">
        <v>12105400</v>
      </c>
      <c r="L144" s="52">
        <v>12105400</v>
      </c>
      <c r="M144" s="52">
        <v>0</v>
      </c>
      <c r="N144" s="52">
        <v>0</v>
      </c>
      <c r="O144" s="48">
        <f t="shared" si="2"/>
        <v>1</v>
      </c>
    </row>
    <row r="145" spans="1:15" x14ac:dyDescent="0.25">
      <c r="A145" s="50" t="s">
        <v>81</v>
      </c>
      <c r="B145" s="51" t="s">
        <v>97</v>
      </c>
      <c r="C145" s="51" t="s">
        <v>98</v>
      </c>
      <c r="D145" s="51">
        <v>83143</v>
      </c>
      <c r="E145" s="51" t="s">
        <v>217</v>
      </c>
      <c r="F145" s="52">
        <v>1440000</v>
      </c>
      <c r="G145" s="52">
        <v>400000</v>
      </c>
      <c r="H145" s="52">
        <v>0</v>
      </c>
      <c r="I145" s="52">
        <v>1840000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48"/>
    </row>
    <row r="146" spans="1:15" x14ac:dyDescent="0.25">
      <c r="A146" s="50" t="s">
        <v>81</v>
      </c>
      <c r="B146" s="51" t="s">
        <v>97</v>
      </c>
      <c r="C146" s="51" t="s">
        <v>98</v>
      </c>
      <c r="D146" s="51">
        <v>83151</v>
      </c>
      <c r="E146" s="51" t="s">
        <v>218</v>
      </c>
      <c r="F146" s="52">
        <v>7000000</v>
      </c>
      <c r="G146" s="52">
        <v>4552500</v>
      </c>
      <c r="H146" s="52">
        <v>0</v>
      </c>
      <c r="I146" s="52">
        <v>0</v>
      </c>
      <c r="J146" s="52">
        <v>11552500</v>
      </c>
      <c r="K146" s="52">
        <v>1262500</v>
      </c>
      <c r="L146" s="52">
        <v>1262500</v>
      </c>
      <c r="M146" s="52">
        <v>522500</v>
      </c>
      <c r="N146" s="52">
        <v>499942</v>
      </c>
      <c r="O146" s="48">
        <f t="shared" si="2"/>
        <v>0.10928370482579529</v>
      </c>
    </row>
    <row r="147" spans="1:15" x14ac:dyDescent="0.25">
      <c r="A147" s="50" t="s">
        <v>81</v>
      </c>
      <c r="B147" s="51" t="s">
        <v>97</v>
      </c>
      <c r="C147" s="51" t="s">
        <v>98</v>
      </c>
      <c r="D147" s="51">
        <v>83159</v>
      </c>
      <c r="E147" s="51" t="s">
        <v>219</v>
      </c>
      <c r="F147" s="52">
        <v>800000</v>
      </c>
      <c r="G147" s="52">
        <v>550000</v>
      </c>
      <c r="H147" s="52">
        <v>0</v>
      </c>
      <c r="I147" s="52">
        <v>0</v>
      </c>
      <c r="J147" s="52">
        <v>1350000</v>
      </c>
      <c r="K147" s="52">
        <v>0</v>
      </c>
      <c r="L147" s="52">
        <v>0</v>
      </c>
      <c r="M147" s="52">
        <v>0</v>
      </c>
      <c r="N147" s="52">
        <v>0</v>
      </c>
      <c r="O147" s="48">
        <f t="shared" si="2"/>
        <v>0</v>
      </c>
    </row>
    <row r="148" spans="1:15" x14ac:dyDescent="0.25">
      <c r="A148" s="50" t="s">
        <v>81</v>
      </c>
      <c r="B148" s="51" t="s">
        <v>97</v>
      </c>
      <c r="C148" s="51" t="s">
        <v>98</v>
      </c>
      <c r="D148" s="51">
        <v>83162</v>
      </c>
      <c r="E148" s="51" t="s">
        <v>220</v>
      </c>
      <c r="F148" s="52">
        <v>0</v>
      </c>
      <c r="G148" s="52">
        <v>84112512</v>
      </c>
      <c r="H148" s="52">
        <v>0</v>
      </c>
      <c r="I148" s="52">
        <v>0</v>
      </c>
      <c r="J148" s="52">
        <v>84112512</v>
      </c>
      <c r="K148" s="52">
        <v>84112512</v>
      </c>
      <c r="L148" s="52">
        <v>84112512</v>
      </c>
      <c r="M148" s="52">
        <v>0</v>
      </c>
      <c r="N148" s="52">
        <v>0</v>
      </c>
      <c r="O148" s="48">
        <f t="shared" si="2"/>
        <v>1</v>
      </c>
    </row>
    <row r="149" spans="1:15" x14ac:dyDescent="0.25">
      <c r="A149" s="50" t="s">
        <v>81</v>
      </c>
      <c r="B149" s="51" t="s">
        <v>97</v>
      </c>
      <c r="C149" s="51" t="s">
        <v>98</v>
      </c>
      <c r="D149" s="51">
        <v>83611</v>
      </c>
      <c r="E149" s="51" t="s">
        <v>221</v>
      </c>
      <c r="F149" s="52">
        <v>0</v>
      </c>
      <c r="G149" s="52">
        <v>4180000</v>
      </c>
      <c r="H149" s="52">
        <v>0</v>
      </c>
      <c r="I149" s="52">
        <v>0</v>
      </c>
      <c r="J149" s="52">
        <v>4180000</v>
      </c>
      <c r="K149" s="52">
        <v>4180000</v>
      </c>
      <c r="L149" s="52">
        <v>4180000</v>
      </c>
      <c r="M149" s="52">
        <v>3762000</v>
      </c>
      <c r="N149" s="52">
        <v>3762000</v>
      </c>
      <c r="O149" s="48">
        <f t="shared" si="2"/>
        <v>1</v>
      </c>
    </row>
    <row r="150" spans="1:15" x14ac:dyDescent="0.25">
      <c r="A150" s="50" t="s">
        <v>81</v>
      </c>
      <c r="B150" s="51" t="s">
        <v>97</v>
      </c>
      <c r="C150" s="51" t="s">
        <v>98</v>
      </c>
      <c r="D150" s="51">
        <v>83612</v>
      </c>
      <c r="E150" s="51" t="s">
        <v>222</v>
      </c>
      <c r="F150" s="52">
        <v>4200000</v>
      </c>
      <c r="G150" s="52">
        <v>410000</v>
      </c>
      <c r="H150" s="52">
        <v>0</v>
      </c>
      <c r="I150" s="52">
        <v>0</v>
      </c>
      <c r="J150" s="52">
        <v>4610000</v>
      </c>
      <c r="K150" s="52">
        <v>360000</v>
      </c>
      <c r="L150" s="52">
        <v>360000</v>
      </c>
      <c r="M150" s="52">
        <v>120000</v>
      </c>
      <c r="N150" s="52">
        <v>142558</v>
      </c>
      <c r="O150" s="48">
        <f t="shared" si="2"/>
        <v>7.8091106290672452E-2</v>
      </c>
    </row>
    <row r="151" spans="1:15" x14ac:dyDescent="0.25">
      <c r="A151" s="50" t="s">
        <v>81</v>
      </c>
      <c r="B151" s="51" t="s">
        <v>97</v>
      </c>
      <c r="C151" s="51" t="s">
        <v>98</v>
      </c>
      <c r="D151" s="51">
        <v>83950</v>
      </c>
      <c r="E151" s="51" t="s">
        <v>223</v>
      </c>
      <c r="F151" s="52">
        <v>28200000</v>
      </c>
      <c r="G151" s="52">
        <v>0</v>
      </c>
      <c r="H151" s="52">
        <v>0</v>
      </c>
      <c r="I151" s="52">
        <v>0</v>
      </c>
      <c r="J151" s="52">
        <v>28200000</v>
      </c>
      <c r="K151" s="52">
        <v>28200000</v>
      </c>
      <c r="L151" s="52">
        <v>28200000</v>
      </c>
      <c r="M151" s="52">
        <v>0</v>
      </c>
      <c r="N151" s="52">
        <v>0</v>
      </c>
      <c r="O151" s="48">
        <f t="shared" si="2"/>
        <v>1</v>
      </c>
    </row>
    <row r="152" spans="1:15" x14ac:dyDescent="0.25">
      <c r="A152" s="50" t="s">
        <v>81</v>
      </c>
      <c r="B152" s="51" t="s">
        <v>97</v>
      </c>
      <c r="C152" s="51" t="s">
        <v>98</v>
      </c>
      <c r="D152" s="51">
        <v>84120</v>
      </c>
      <c r="E152" s="51" t="s">
        <v>224</v>
      </c>
      <c r="F152" s="52">
        <v>13500000</v>
      </c>
      <c r="G152" s="52">
        <v>0</v>
      </c>
      <c r="H152" s="52">
        <v>0</v>
      </c>
      <c r="I152" s="52">
        <v>0</v>
      </c>
      <c r="J152" s="52">
        <v>13500000</v>
      </c>
      <c r="K152" s="52">
        <v>13500000</v>
      </c>
      <c r="L152" s="52">
        <v>13500000</v>
      </c>
      <c r="M152" s="52">
        <v>713234</v>
      </c>
      <c r="N152" s="52">
        <v>0</v>
      </c>
      <c r="O152" s="48">
        <f t="shared" si="2"/>
        <v>1</v>
      </c>
    </row>
    <row r="153" spans="1:15" x14ac:dyDescent="0.25">
      <c r="A153" s="50" t="s">
        <v>81</v>
      </c>
      <c r="B153" s="51" t="s">
        <v>97</v>
      </c>
      <c r="C153" s="51" t="s">
        <v>98</v>
      </c>
      <c r="D153" s="51">
        <v>84131</v>
      </c>
      <c r="E153" s="51" t="s">
        <v>225</v>
      </c>
      <c r="F153" s="52">
        <v>14000000</v>
      </c>
      <c r="G153" s="52">
        <v>0</v>
      </c>
      <c r="H153" s="52">
        <v>0</v>
      </c>
      <c r="I153" s="52">
        <v>0</v>
      </c>
      <c r="J153" s="52">
        <v>14000000</v>
      </c>
      <c r="K153" s="52">
        <v>14000000</v>
      </c>
      <c r="L153" s="52">
        <v>14000000</v>
      </c>
      <c r="M153" s="52">
        <v>479760</v>
      </c>
      <c r="N153" s="52">
        <v>0</v>
      </c>
      <c r="O153" s="48">
        <f t="shared" si="2"/>
        <v>1</v>
      </c>
    </row>
    <row r="154" spans="1:15" x14ac:dyDescent="0.25">
      <c r="A154" s="50" t="s">
        <v>81</v>
      </c>
      <c r="B154" s="51" t="s">
        <v>97</v>
      </c>
      <c r="C154" s="51" t="s">
        <v>98</v>
      </c>
      <c r="D154" s="51">
        <v>84150</v>
      </c>
      <c r="E154" s="51" t="s">
        <v>226</v>
      </c>
      <c r="F154" s="52">
        <v>1451800</v>
      </c>
      <c r="G154" s="52">
        <v>0</v>
      </c>
      <c r="H154" s="52">
        <v>0</v>
      </c>
      <c r="I154" s="52">
        <v>0</v>
      </c>
      <c r="J154" s="52">
        <v>1451800</v>
      </c>
      <c r="K154" s="52">
        <v>1451800</v>
      </c>
      <c r="L154" s="52">
        <v>1451800</v>
      </c>
      <c r="M154" s="52">
        <v>0</v>
      </c>
      <c r="N154" s="52">
        <v>0</v>
      </c>
      <c r="O154" s="48">
        <f t="shared" si="2"/>
        <v>1</v>
      </c>
    </row>
    <row r="155" spans="1:15" x14ac:dyDescent="0.25">
      <c r="A155" s="50" t="s">
        <v>81</v>
      </c>
      <c r="B155" s="51" t="s">
        <v>97</v>
      </c>
      <c r="C155" s="51" t="s">
        <v>98</v>
      </c>
      <c r="D155" s="51">
        <v>84222</v>
      </c>
      <c r="E155" s="51" t="s">
        <v>227</v>
      </c>
      <c r="F155" s="52">
        <v>35000000</v>
      </c>
      <c r="G155" s="52">
        <v>0</v>
      </c>
      <c r="H155" s="52">
        <v>0</v>
      </c>
      <c r="I155" s="52">
        <v>27000000</v>
      </c>
      <c r="J155" s="52">
        <v>8000000</v>
      </c>
      <c r="K155" s="52">
        <v>8000000</v>
      </c>
      <c r="L155" s="52">
        <v>8000000</v>
      </c>
      <c r="M155" s="52">
        <v>2524549</v>
      </c>
      <c r="N155" s="52">
        <v>0</v>
      </c>
      <c r="O155" s="48">
        <f t="shared" si="2"/>
        <v>1</v>
      </c>
    </row>
    <row r="156" spans="1:15" x14ac:dyDescent="0.25">
      <c r="A156" s="50" t="s">
        <v>81</v>
      </c>
      <c r="B156" s="51" t="s">
        <v>97</v>
      </c>
      <c r="C156" s="51" t="s">
        <v>98</v>
      </c>
      <c r="D156" s="51">
        <v>84290</v>
      </c>
      <c r="E156" s="51" t="s">
        <v>228</v>
      </c>
      <c r="F156" s="52">
        <v>5500000</v>
      </c>
      <c r="G156" s="52">
        <v>0</v>
      </c>
      <c r="H156" s="52">
        <v>0</v>
      </c>
      <c r="I156" s="52">
        <v>0</v>
      </c>
      <c r="J156" s="52">
        <v>5500000</v>
      </c>
      <c r="K156" s="52">
        <v>5500000</v>
      </c>
      <c r="L156" s="52">
        <v>5500000</v>
      </c>
      <c r="M156" s="52">
        <v>346023</v>
      </c>
      <c r="N156" s="52">
        <v>0</v>
      </c>
      <c r="O156" s="48">
        <f t="shared" si="2"/>
        <v>1</v>
      </c>
    </row>
    <row r="157" spans="1:15" x14ac:dyDescent="0.25">
      <c r="A157" s="50" t="s">
        <v>81</v>
      </c>
      <c r="B157" s="51" t="s">
        <v>97</v>
      </c>
      <c r="C157" s="51" t="s">
        <v>98</v>
      </c>
      <c r="D157" s="51">
        <v>84399</v>
      </c>
      <c r="E157" s="51" t="s">
        <v>251</v>
      </c>
      <c r="F157" s="52">
        <v>0</v>
      </c>
      <c r="G157" s="52">
        <v>1273300</v>
      </c>
      <c r="H157" s="52">
        <v>0</v>
      </c>
      <c r="I157" s="52">
        <v>0</v>
      </c>
      <c r="J157" s="52">
        <v>1273300</v>
      </c>
      <c r="K157" s="52">
        <v>1273300</v>
      </c>
      <c r="L157" s="52">
        <v>1273300</v>
      </c>
      <c r="M157" s="52">
        <v>0</v>
      </c>
      <c r="N157" s="52">
        <v>0</v>
      </c>
      <c r="O157" s="48">
        <f t="shared" si="2"/>
        <v>1</v>
      </c>
    </row>
    <row r="158" spans="1:15" x14ac:dyDescent="0.25">
      <c r="A158" s="50" t="s">
        <v>81</v>
      </c>
      <c r="B158" s="51" t="s">
        <v>97</v>
      </c>
      <c r="C158" s="51" t="s">
        <v>98</v>
      </c>
      <c r="D158" s="51">
        <v>84520</v>
      </c>
      <c r="E158" s="51" t="s">
        <v>229</v>
      </c>
      <c r="F158" s="52">
        <v>6000000</v>
      </c>
      <c r="G158" s="52">
        <v>1250000</v>
      </c>
      <c r="H158" s="52">
        <v>0</v>
      </c>
      <c r="I158" s="52">
        <v>0</v>
      </c>
      <c r="J158" s="52">
        <v>7250000</v>
      </c>
      <c r="K158" s="52">
        <v>1250000</v>
      </c>
      <c r="L158" s="52">
        <v>1250000</v>
      </c>
      <c r="M158" s="52">
        <v>258587</v>
      </c>
      <c r="N158" s="52">
        <v>258587</v>
      </c>
      <c r="O158" s="48">
        <f t="shared" si="2"/>
        <v>0.17241379310344829</v>
      </c>
    </row>
    <row r="159" spans="1:15" x14ac:dyDescent="0.25">
      <c r="A159" s="50" t="s">
        <v>81</v>
      </c>
      <c r="B159" s="51" t="s">
        <v>97</v>
      </c>
      <c r="C159" s="51" t="s">
        <v>98</v>
      </c>
      <c r="D159" s="51">
        <v>85190</v>
      </c>
      <c r="E159" s="51" t="s">
        <v>230</v>
      </c>
      <c r="F159" s="52">
        <v>1000000</v>
      </c>
      <c r="G159" s="52">
        <v>0</v>
      </c>
      <c r="H159" s="52">
        <v>0</v>
      </c>
      <c r="I159" s="52">
        <v>0</v>
      </c>
      <c r="J159" s="52">
        <v>1000000</v>
      </c>
      <c r="K159" s="52">
        <v>0</v>
      </c>
      <c r="L159" s="52">
        <v>0</v>
      </c>
      <c r="M159" s="52">
        <v>0</v>
      </c>
      <c r="N159" s="52">
        <v>0</v>
      </c>
      <c r="O159" s="48">
        <f t="shared" si="2"/>
        <v>0</v>
      </c>
    </row>
    <row r="160" spans="1:15" x14ac:dyDescent="0.25">
      <c r="A160" s="50" t="s">
        <v>81</v>
      </c>
      <c r="B160" s="51" t="s">
        <v>97</v>
      </c>
      <c r="C160" s="51" t="s">
        <v>98</v>
      </c>
      <c r="D160" s="51">
        <v>85230</v>
      </c>
      <c r="E160" s="51" t="s">
        <v>231</v>
      </c>
      <c r="F160" s="52">
        <v>200000</v>
      </c>
      <c r="G160" s="52">
        <v>0</v>
      </c>
      <c r="H160" s="52">
        <v>0</v>
      </c>
      <c r="I160" s="52">
        <v>0</v>
      </c>
      <c r="J160" s="52">
        <v>200000</v>
      </c>
      <c r="K160" s="52">
        <v>0</v>
      </c>
      <c r="L160" s="52">
        <v>0</v>
      </c>
      <c r="M160" s="52">
        <v>0</v>
      </c>
      <c r="N160" s="52">
        <v>0</v>
      </c>
      <c r="O160" s="48">
        <f t="shared" si="2"/>
        <v>0</v>
      </c>
    </row>
    <row r="161" spans="1:15" x14ac:dyDescent="0.25">
      <c r="A161" s="50" t="s">
        <v>81</v>
      </c>
      <c r="B161" s="51" t="s">
        <v>97</v>
      </c>
      <c r="C161" s="51" t="s">
        <v>98</v>
      </c>
      <c r="D161" s="51">
        <v>85310</v>
      </c>
      <c r="E161" s="51" t="s">
        <v>232</v>
      </c>
      <c r="F161" s="52">
        <v>300000</v>
      </c>
      <c r="G161" s="52">
        <v>0</v>
      </c>
      <c r="H161" s="52">
        <v>0</v>
      </c>
      <c r="I161" s="52">
        <v>0</v>
      </c>
      <c r="J161" s="52">
        <v>300000</v>
      </c>
      <c r="K161" s="52">
        <v>0</v>
      </c>
      <c r="L161" s="52">
        <v>0</v>
      </c>
      <c r="M161" s="52">
        <v>0</v>
      </c>
      <c r="N161" s="52">
        <v>0</v>
      </c>
      <c r="O161" s="48">
        <f t="shared" si="2"/>
        <v>0</v>
      </c>
    </row>
    <row r="162" spans="1:15" x14ac:dyDescent="0.25">
      <c r="A162" s="50" t="s">
        <v>81</v>
      </c>
      <c r="B162" s="51" t="s">
        <v>97</v>
      </c>
      <c r="C162" s="51" t="s">
        <v>98</v>
      </c>
      <c r="D162" s="51">
        <v>85340</v>
      </c>
      <c r="E162" s="51" t="s">
        <v>233</v>
      </c>
      <c r="F162" s="52">
        <v>2000000</v>
      </c>
      <c r="G162" s="52">
        <v>0</v>
      </c>
      <c r="H162" s="52">
        <v>0</v>
      </c>
      <c r="I162" s="52">
        <v>0</v>
      </c>
      <c r="J162" s="52">
        <v>2000000</v>
      </c>
      <c r="K162" s="52">
        <v>0</v>
      </c>
      <c r="L162" s="52">
        <v>0</v>
      </c>
      <c r="M162" s="52">
        <v>0</v>
      </c>
      <c r="N162" s="52">
        <v>0</v>
      </c>
      <c r="O162" s="48">
        <f t="shared" si="2"/>
        <v>0</v>
      </c>
    </row>
    <row r="163" spans="1:15" x14ac:dyDescent="0.25">
      <c r="A163" s="50" t="s">
        <v>81</v>
      </c>
      <c r="B163" s="51" t="s">
        <v>97</v>
      </c>
      <c r="C163" s="51" t="s">
        <v>98</v>
      </c>
      <c r="D163" s="51">
        <v>87130</v>
      </c>
      <c r="E163" s="51" t="s">
        <v>234</v>
      </c>
      <c r="F163" s="52">
        <v>15000000</v>
      </c>
      <c r="G163" s="52">
        <v>0</v>
      </c>
      <c r="H163" s="52">
        <v>0</v>
      </c>
      <c r="I163" s="52">
        <v>0</v>
      </c>
      <c r="J163" s="52">
        <v>15000000</v>
      </c>
      <c r="K163" s="52">
        <v>0</v>
      </c>
      <c r="L163" s="52">
        <v>0</v>
      </c>
      <c r="M163" s="52">
        <v>0</v>
      </c>
      <c r="N163" s="52">
        <v>0</v>
      </c>
      <c r="O163" s="48">
        <f t="shared" si="2"/>
        <v>0</v>
      </c>
    </row>
    <row r="164" spans="1:15" x14ac:dyDescent="0.25">
      <c r="A164" s="50" t="s">
        <v>81</v>
      </c>
      <c r="B164" s="51" t="s">
        <v>97</v>
      </c>
      <c r="C164" s="51" t="s">
        <v>98</v>
      </c>
      <c r="D164" s="51">
        <v>8714102</v>
      </c>
      <c r="E164" s="51" t="s">
        <v>235</v>
      </c>
      <c r="F164" s="52">
        <v>7500000</v>
      </c>
      <c r="G164" s="52">
        <v>0</v>
      </c>
      <c r="H164" s="52">
        <v>0</v>
      </c>
      <c r="I164" s="52">
        <v>0</v>
      </c>
      <c r="J164" s="52">
        <v>7500000</v>
      </c>
      <c r="K164" s="52">
        <v>0</v>
      </c>
      <c r="L164" s="52">
        <v>0</v>
      </c>
      <c r="M164" s="52">
        <v>0</v>
      </c>
      <c r="N164" s="52">
        <v>0</v>
      </c>
      <c r="O164" s="48">
        <f t="shared" si="2"/>
        <v>0</v>
      </c>
    </row>
    <row r="165" spans="1:15" x14ac:dyDescent="0.25">
      <c r="A165" s="50" t="s">
        <v>81</v>
      </c>
      <c r="B165" s="51" t="s">
        <v>97</v>
      </c>
      <c r="C165" s="51" t="s">
        <v>98</v>
      </c>
      <c r="D165" s="51">
        <v>8714999</v>
      </c>
      <c r="E165" s="51" t="s">
        <v>252</v>
      </c>
      <c r="F165" s="52">
        <v>250000</v>
      </c>
      <c r="G165" s="52">
        <v>0</v>
      </c>
      <c r="H165" s="52">
        <v>0</v>
      </c>
      <c r="I165" s="52">
        <v>0</v>
      </c>
      <c r="J165" s="52">
        <v>250000</v>
      </c>
      <c r="K165" s="52">
        <v>0</v>
      </c>
      <c r="L165" s="52">
        <v>0</v>
      </c>
      <c r="M165" s="52">
        <v>0</v>
      </c>
      <c r="N165" s="52">
        <v>0</v>
      </c>
      <c r="O165" s="48">
        <f t="shared" si="2"/>
        <v>0</v>
      </c>
    </row>
    <row r="166" spans="1:15" x14ac:dyDescent="0.25">
      <c r="A166" s="50" t="s">
        <v>81</v>
      </c>
      <c r="B166" s="51" t="s">
        <v>97</v>
      </c>
      <c r="C166" s="51" t="s">
        <v>98</v>
      </c>
      <c r="D166" s="51">
        <v>8715299</v>
      </c>
      <c r="E166" s="51" t="s">
        <v>253</v>
      </c>
      <c r="F166" s="52">
        <v>1300000</v>
      </c>
      <c r="G166" s="52">
        <v>0</v>
      </c>
      <c r="H166" s="52">
        <v>0</v>
      </c>
      <c r="I166" s="52">
        <v>0</v>
      </c>
      <c r="J166" s="52">
        <v>1300000</v>
      </c>
      <c r="K166" s="52">
        <v>0</v>
      </c>
      <c r="L166" s="52">
        <v>0</v>
      </c>
      <c r="M166" s="52">
        <v>0</v>
      </c>
      <c r="N166" s="52">
        <v>0</v>
      </c>
      <c r="O166" s="48">
        <f t="shared" si="2"/>
        <v>0</v>
      </c>
    </row>
    <row r="167" spans="1:15" x14ac:dyDescent="0.25">
      <c r="A167" s="50" t="s">
        <v>81</v>
      </c>
      <c r="B167" s="51" t="s">
        <v>97</v>
      </c>
      <c r="C167" s="51" t="s">
        <v>98</v>
      </c>
      <c r="D167" s="51">
        <v>8912197</v>
      </c>
      <c r="E167" s="51" t="s">
        <v>254</v>
      </c>
      <c r="F167" s="52">
        <v>300000</v>
      </c>
      <c r="G167" s="52">
        <v>0</v>
      </c>
      <c r="H167" s="52">
        <v>0</v>
      </c>
      <c r="I167" s="52">
        <v>0</v>
      </c>
      <c r="J167" s="52">
        <v>300000</v>
      </c>
      <c r="K167" s="52">
        <v>0</v>
      </c>
      <c r="L167" s="52">
        <v>0</v>
      </c>
      <c r="M167" s="52">
        <v>0</v>
      </c>
      <c r="N167" s="52">
        <v>0</v>
      </c>
      <c r="O167" s="48">
        <f t="shared" si="2"/>
        <v>0</v>
      </c>
    </row>
    <row r="168" spans="1:15" x14ac:dyDescent="0.25">
      <c r="A168" s="50" t="s">
        <v>81</v>
      </c>
      <c r="B168" s="51" t="s">
        <v>97</v>
      </c>
      <c r="C168" s="51" t="s">
        <v>101</v>
      </c>
      <c r="D168" s="51" t="s">
        <v>102</v>
      </c>
      <c r="E168" s="51" t="s">
        <v>103</v>
      </c>
      <c r="F168" s="52">
        <v>405429049</v>
      </c>
      <c r="G168" s="52">
        <v>421732218</v>
      </c>
      <c r="H168" s="52">
        <v>180000</v>
      </c>
      <c r="I168" s="52">
        <v>28840000</v>
      </c>
      <c r="J168" s="52">
        <v>798501267</v>
      </c>
      <c r="K168" s="52">
        <v>706628831</v>
      </c>
      <c r="L168" s="52">
        <v>706628831</v>
      </c>
      <c r="M168" s="52">
        <v>33227222</v>
      </c>
      <c r="N168" s="52">
        <v>28983656</v>
      </c>
      <c r="O168" s="48">
        <f t="shared" si="2"/>
        <v>0.88494390704579806</v>
      </c>
    </row>
    <row r="169" spans="1:15" x14ac:dyDescent="0.25">
      <c r="A169" s="50" t="s">
        <v>81</v>
      </c>
      <c r="B169" s="51" t="s">
        <v>97</v>
      </c>
      <c r="C169" s="51" t="s">
        <v>107</v>
      </c>
      <c r="D169" s="51" t="s">
        <v>108</v>
      </c>
      <c r="E169" s="51" t="s">
        <v>109</v>
      </c>
      <c r="F169" s="52">
        <v>326570489</v>
      </c>
      <c r="G169" s="52">
        <v>0</v>
      </c>
      <c r="H169" s="52">
        <v>180000</v>
      </c>
      <c r="I169" s="52">
        <v>1440000</v>
      </c>
      <c r="J169" s="52">
        <v>325310489</v>
      </c>
      <c r="K169" s="52">
        <v>263628053</v>
      </c>
      <c r="L169" s="52">
        <v>263628053</v>
      </c>
      <c r="M169" s="52">
        <v>17829727</v>
      </c>
      <c r="N169" s="52">
        <v>17079281</v>
      </c>
      <c r="O169" s="48">
        <f t="shared" si="2"/>
        <v>0.81038903421278863</v>
      </c>
    </row>
    <row r="170" spans="1:15" x14ac:dyDescent="0.25">
      <c r="A170" s="50" t="s">
        <v>81</v>
      </c>
      <c r="B170" s="51" t="s">
        <v>97</v>
      </c>
      <c r="C170" s="51" t="s">
        <v>107</v>
      </c>
      <c r="D170" s="51" t="s">
        <v>117</v>
      </c>
      <c r="E170" s="51" t="s">
        <v>118</v>
      </c>
      <c r="F170" s="52">
        <v>0</v>
      </c>
      <c r="G170" s="52">
        <v>412296651</v>
      </c>
      <c r="H170" s="52">
        <v>0</v>
      </c>
      <c r="I170" s="52">
        <v>400000</v>
      </c>
      <c r="J170" s="52">
        <v>411896651</v>
      </c>
      <c r="K170" s="52">
        <v>408006651</v>
      </c>
      <c r="L170" s="52">
        <v>408006651</v>
      </c>
      <c r="M170" s="52">
        <v>8142375</v>
      </c>
      <c r="N170" s="52">
        <v>8142375</v>
      </c>
      <c r="O170" s="48">
        <f t="shared" si="2"/>
        <v>0.99055588339804201</v>
      </c>
    </row>
    <row r="171" spans="1:15" x14ac:dyDescent="0.25">
      <c r="A171" s="50" t="s">
        <v>81</v>
      </c>
      <c r="B171" s="51" t="s">
        <v>97</v>
      </c>
      <c r="C171" s="51" t="s">
        <v>107</v>
      </c>
      <c r="D171" s="51" t="s">
        <v>133</v>
      </c>
      <c r="E171" s="51" t="s">
        <v>134</v>
      </c>
      <c r="F171" s="52">
        <v>0</v>
      </c>
      <c r="G171" s="52">
        <v>4180000</v>
      </c>
      <c r="H171" s="52">
        <v>0</v>
      </c>
      <c r="I171" s="52">
        <v>0</v>
      </c>
      <c r="J171" s="52">
        <v>4180000</v>
      </c>
      <c r="K171" s="52">
        <v>4180000</v>
      </c>
      <c r="L171" s="52">
        <v>4180000</v>
      </c>
      <c r="M171" s="52">
        <v>3762000</v>
      </c>
      <c r="N171" s="52">
        <v>3762000</v>
      </c>
      <c r="O171" s="48">
        <f t="shared" si="2"/>
        <v>1</v>
      </c>
    </row>
    <row r="172" spans="1:15" x14ac:dyDescent="0.25">
      <c r="A172" s="50" t="s">
        <v>81</v>
      </c>
      <c r="B172" s="51" t="s">
        <v>97</v>
      </c>
      <c r="C172" s="51" t="s">
        <v>107</v>
      </c>
      <c r="D172" s="51" t="s">
        <v>121</v>
      </c>
      <c r="E172" s="51" t="s">
        <v>122</v>
      </c>
      <c r="F172" s="52">
        <v>78858560</v>
      </c>
      <c r="G172" s="52">
        <v>0</v>
      </c>
      <c r="H172" s="52">
        <v>0</v>
      </c>
      <c r="I172" s="52">
        <v>27000000</v>
      </c>
      <c r="J172" s="52">
        <v>51858560</v>
      </c>
      <c r="K172" s="52">
        <v>25558560</v>
      </c>
      <c r="L172" s="52">
        <v>25558560</v>
      </c>
      <c r="M172" s="52">
        <v>3493120</v>
      </c>
      <c r="N172" s="52">
        <v>0</v>
      </c>
      <c r="O172" s="48">
        <f t="shared" si="2"/>
        <v>0.49285132483431859</v>
      </c>
    </row>
    <row r="173" spans="1:15" x14ac:dyDescent="0.25">
      <c r="A173" s="50" t="s">
        <v>81</v>
      </c>
      <c r="B173" s="51" t="s">
        <v>97</v>
      </c>
      <c r="C173" s="51" t="s">
        <v>107</v>
      </c>
      <c r="D173" s="51" t="s">
        <v>126</v>
      </c>
      <c r="E173" s="51" t="s">
        <v>127</v>
      </c>
      <c r="F173" s="52">
        <v>0</v>
      </c>
      <c r="G173" s="52">
        <v>5255567</v>
      </c>
      <c r="H173" s="52">
        <v>0</v>
      </c>
      <c r="I173" s="52">
        <v>0</v>
      </c>
      <c r="J173" s="52">
        <v>5255567</v>
      </c>
      <c r="K173" s="52">
        <v>5255567</v>
      </c>
      <c r="L173" s="52">
        <v>5255567</v>
      </c>
      <c r="M173" s="52">
        <v>0</v>
      </c>
      <c r="N173" s="52">
        <v>0</v>
      </c>
      <c r="O173" s="48">
        <f t="shared" si="2"/>
        <v>1</v>
      </c>
    </row>
    <row r="174" spans="1:15" x14ac:dyDescent="0.25">
      <c r="A174" s="50" t="s">
        <v>81</v>
      </c>
      <c r="B174" s="51" t="s">
        <v>97</v>
      </c>
      <c r="C174" s="51" t="s">
        <v>110</v>
      </c>
      <c r="D174" s="51" t="s">
        <v>111</v>
      </c>
      <c r="E174" s="51" t="s">
        <v>112</v>
      </c>
      <c r="F174" s="52">
        <v>405429049</v>
      </c>
      <c r="G174" s="52">
        <v>421732218</v>
      </c>
      <c r="H174" s="52">
        <v>180000</v>
      </c>
      <c r="I174" s="52">
        <v>28840000</v>
      </c>
      <c r="J174" s="52">
        <v>798501267</v>
      </c>
      <c r="K174" s="52">
        <v>706628831</v>
      </c>
      <c r="L174" s="52">
        <v>706628831</v>
      </c>
      <c r="M174" s="52">
        <v>33227222</v>
      </c>
      <c r="N174" s="52">
        <v>28983656</v>
      </c>
      <c r="O174" s="48">
        <f t="shared" si="2"/>
        <v>0.88494390704579806</v>
      </c>
    </row>
    <row r="175" spans="1:15" x14ac:dyDescent="0.25">
      <c r="A175" s="50" t="s">
        <v>82</v>
      </c>
      <c r="B175" s="51" t="s">
        <v>236</v>
      </c>
      <c r="C175" s="51" t="s">
        <v>98</v>
      </c>
      <c r="D175" s="51">
        <v>92512</v>
      </c>
      <c r="E175" s="51" t="s">
        <v>237</v>
      </c>
      <c r="F175" s="52">
        <v>4000000</v>
      </c>
      <c r="G175" s="52">
        <v>1653706</v>
      </c>
      <c r="H175" s="52">
        <v>0</v>
      </c>
      <c r="I175" s="52">
        <v>4000000</v>
      </c>
      <c r="J175" s="52">
        <v>1653706</v>
      </c>
      <c r="K175" s="52">
        <v>823110</v>
      </c>
      <c r="L175" s="52">
        <v>823110</v>
      </c>
      <c r="M175" s="52">
        <v>823110</v>
      </c>
      <c r="N175" s="52">
        <v>823110</v>
      </c>
      <c r="O175" s="48">
        <f t="shared" si="2"/>
        <v>0.49773659888758948</v>
      </c>
    </row>
    <row r="176" spans="1:15" x14ac:dyDescent="0.25">
      <c r="A176" s="50" t="s">
        <v>82</v>
      </c>
      <c r="B176" s="51" t="s">
        <v>236</v>
      </c>
      <c r="C176" s="51" t="s">
        <v>98</v>
      </c>
      <c r="D176" s="51">
        <v>92521</v>
      </c>
      <c r="E176" s="51" t="s">
        <v>238</v>
      </c>
      <c r="F176" s="52">
        <v>3000000</v>
      </c>
      <c r="G176" s="52">
        <v>0</v>
      </c>
      <c r="H176" s="52">
        <v>0</v>
      </c>
      <c r="I176" s="52">
        <v>3000000</v>
      </c>
      <c r="J176" s="52">
        <v>0</v>
      </c>
      <c r="K176" s="52">
        <v>0</v>
      </c>
      <c r="L176" s="52">
        <v>0</v>
      </c>
      <c r="M176" s="52">
        <v>0</v>
      </c>
      <c r="N176" s="52">
        <v>0</v>
      </c>
      <c r="O176" s="48"/>
    </row>
    <row r="177" spans="1:15" x14ac:dyDescent="0.25">
      <c r="A177" s="50" t="s">
        <v>82</v>
      </c>
      <c r="B177" s="51" t="s">
        <v>236</v>
      </c>
      <c r="C177" s="51" t="s">
        <v>98</v>
      </c>
      <c r="D177" s="51">
        <v>92522</v>
      </c>
      <c r="E177" s="51" t="s">
        <v>239</v>
      </c>
      <c r="F177" s="52">
        <v>3000000</v>
      </c>
      <c r="G177" s="52">
        <v>346294</v>
      </c>
      <c r="H177" s="52">
        <v>7000000</v>
      </c>
      <c r="I177" s="52">
        <v>0</v>
      </c>
      <c r="J177" s="52">
        <v>10346294</v>
      </c>
      <c r="K177" s="52">
        <v>8548741</v>
      </c>
      <c r="L177" s="52">
        <v>8548741</v>
      </c>
      <c r="M177" s="52">
        <v>8548741</v>
      </c>
      <c r="N177" s="52">
        <v>0</v>
      </c>
      <c r="O177" s="48">
        <f t="shared" si="2"/>
        <v>0.82626117139141808</v>
      </c>
    </row>
    <row r="178" spans="1:15" x14ac:dyDescent="0.25">
      <c r="A178" s="50" t="s">
        <v>82</v>
      </c>
      <c r="B178" s="51" t="s">
        <v>236</v>
      </c>
      <c r="C178" s="51" t="s">
        <v>98</v>
      </c>
      <c r="D178" s="51">
        <v>93122</v>
      </c>
      <c r="E178" s="51" t="s">
        <v>240</v>
      </c>
      <c r="F178" s="52">
        <v>150000</v>
      </c>
      <c r="G178" s="52">
        <v>0</v>
      </c>
      <c r="H178" s="52">
        <v>0</v>
      </c>
      <c r="I178" s="52">
        <v>0</v>
      </c>
      <c r="J178" s="52">
        <v>150000</v>
      </c>
      <c r="K178" s="52">
        <v>0</v>
      </c>
      <c r="L178" s="52">
        <v>0</v>
      </c>
      <c r="M178" s="52">
        <v>0</v>
      </c>
      <c r="N178" s="52">
        <v>0</v>
      </c>
      <c r="O178" s="48">
        <f t="shared" si="2"/>
        <v>0</v>
      </c>
    </row>
    <row r="179" spans="1:15" x14ac:dyDescent="0.25">
      <c r="A179" s="50" t="s">
        <v>82</v>
      </c>
      <c r="B179" s="51" t="s">
        <v>236</v>
      </c>
      <c r="C179" s="51" t="s">
        <v>98</v>
      </c>
      <c r="D179" s="51">
        <v>94331</v>
      </c>
      <c r="E179" s="51" t="s">
        <v>241</v>
      </c>
      <c r="F179" s="52">
        <v>3290000</v>
      </c>
      <c r="G179" s="52">
        <v>0</v>
      </c>
      <c r="H179" s="52">
        <v>0</v>
      </c>
      <c r="I179" s="52">
        <v>0</v>
      </c>
      <c r="J179" s="52">
        <v>3290000</v>
      </c>
      <c r="K179" s="52">
        <v>3290000</v>
      </c>
      <c r="L179" s="52">
        <v>3290000</v>
      </c>
      <c r="M179" s="52">
        <v>173881</v>
      </c>
      <c r="N179" s="52">
        <v>173881</v>
      </c>
      <c r="O179" s="48">
        <f t="shared" si="2"/>
        <v>1</v>
      </c>
    </row>
    <row r="180" spans="1:15" x14ac:dyDescent="0.25">
      <c r="A180" s="50" t="s">
        <v>82</v>
      </c>
      <c r="B180" s="51" t="s">
        <v>236</v>
      </c>
      <c r="C180" s="51" t="s">
        <v>98</v>
      </c>
      <c r="D180" s="51">
        <v>94590</v>
      </c>
      <c r="E180" s="51" t="s">
        <v>242</v>
      </c>
      <c r="F180" s="52">
        <v>1610000</v>
      </c>
      <c r="G180" s="52">
        <v>0</v>
      </c>
      <c r="H180" s="52">
        <v>0</v>
      </c>
      <c r="I180" s="52">
        <v>0</v>
      </c>
      <c r="J180" s="52">
        <v>1610000</v>
      </c>
      <c r="K180" s="52">
        <v>1610000</v>
      </c>
      <c r="L180" s="52">
        <v>1610000</v>
      </c>
      <c r="M180" s="52">
        <v>75623</v>
      </c>
      <c r="N180" s="52">
        <v>75623</v>
      </c>
      <c r="O180" s="48">
        <f t="shared" si="2"/>
        <v>1</v>
      </c>
    </row>
    <row r="181" spans="1:15" x14ac:dyDescent="0.25">
      <c r="A181" s="50" t="s">
        <v>82</v>
      </c>
      <c r="B181" s="51" t="s">
        <v>236</v>
      </c>
      <c r="C181" s="51" t="s">
        <v>98</v>
      </c>
      <c r="D181" s="51">
        <v>95110</v>
      </c>
      <c r="E181" s="51" t="s">
        <v>243</v>
      </c>
      <c r="F181" s="52">
        <v>2914440</v>
      </c>
      <c r="G181" s="52">
        <v>0</v>
      </c>
      <c r="H181" s="52">
        <v>0</v>
      </c>
      <c r="I181" s="52">
        <v>0</v>
      </c>
      <c r="J181" s="52">
        <v>2914440</v>
      </c>
      <c r="K181" s="52">
        <v>181000</v>
      </c>
      <c r="L181" s="52">
        <v>181000</v>
      </c>
      <c r="M181" s="52">
        <v>181000</v>
      </c>
      <c r="N181" s="52">
        <v>181000</v>
      </c>
      <c r="O181" s="48">
        <f t="shared" si="2"/>
        <v>6.2104555249035832E-2</v>
      </c>
    </row>
    <row r="182" spans="1:15" x14ac:dyDescent="0.25">
      <c r="A182" s="50" t="s">
        <v>82</v>
      </c>
      <c r="B182" s="51" t="s">
        <v>236</v>
      </c>
      <c r="C182" s="51" t="s">
        <v>101</v>
      </c>
      <c r="D182" s="51" t="s">
        <v>102</v>
      </c>
      <c r="E182" s="51" t="s">
        <v>103</v>
      </c>
      <c r="F182" s="52">
        <v>17964440</v>
      </c>
      <c r="G182" s="52">
        <v>2000000</v>
      </c>
      <c r="H182" s="52">
        <v>0</v>
      </c>
      <c r="I182" s="52">
        <v>0</v>
      </c>
      <c r="J182" s="52">
        <v>19964440</v>
      </c>
      <c r="K182" s="52">
        <v>14452851</v>
      </c>
      <c r="L182" s="52">
        <v>14452851</v>
      </c>
      <c r="M182" s="52">
        <v>9802355</v>
      </c>
      <c r="N182" s="52">
        <v>1253614</v>
      </c>
      <c r="O182" s="48">
        <f t="shared" si="2"/>
        <v>0.7239296970012683</v>
      </c>
    </row>
    <row r="183" spans="1:15" x14ac:dyDescent="0.25">
      <c r="A183" s="50" t="s">
        <v>82</v>
      </c>
      <c r="B183" s="51" t="s">
        <v>236</v>
      </c>
      <c r="C183" s="51" t="s">
        <v>107</v>
      </c>
      <c r="D183" s="51" t="s">
        <v>117</v>
      </c>
      <c r="E183" s="51" t="s">
        <v>118</v>
      </c>
      <c r="F183" s="52">
        <v>0</v>
      </c>
      <c r="G183" s="52">
        <v>2000000</v>
      </c>
      <c r="H183" s="52">
        <v>0</v>
      </c>
      <c r="I183" s="52">
        <v>0</v>
      </c>
      <c r="J183" s="52">
        <v>2000000</v>
      </c>
      <c r="K183" s="52">
        <v>823110</v>
      </c>
      <c r="L183" s="52">
        <v>823110</v>
      </c>
      <c r="M183" s="52">
        <v>823110</v>
      </c>
      <c r="N183" s="52">
        <v>823110</v>
      </c>
      <c r="O183" s="48">
        <f t="shared" si="2"/>
        <v>0.411555</v>
      </c>
    </row>
    <row r="184" spans="1:15" x14ac:dyDescent="0.25">
      <c r="A184" s="50" t="s">
        <v>82</v>
      </c>
      <c r="B184" s="51" t="s">
        <v>236</v>
      </c>
      <c r="C184" s="51" t="s">
        <v>107</v>
      </c>
      <c r="D184" s="51" t="s">
        <v>121</v>
      </c>
      <c r="E184" s="51" t="s">
        <v>122</v>
      </c>
      <c r="F184" s="52">
        <v>17964440</v>
      </c>
      <c r="G184" s="52">
        <v>0</v>
      </c>
      <c r="H184" s="52">
        <v>0</v>
      </c>
      <c r="I184" s="52">
        <v>0</v>
      </c>
      <c r="J184" s="52">
        <v>17964440</v>
      </c>
      <c r="K184" s="52">
        <v>13629741</v>
      </c>
      <c r="L184" s="52">
        <v>13629741</v>
      </c>
      <c r="M184" s="52">
        <v>8979245</v>
      </c>
      <c r="N184" s="52">
        <v>430504</v>
      </c>
      <c r="O184" s="48">
        <f t="shared" si="2"/>
        <v>0.75870670057068301</v>
      </c>
    </row>
    <row r="185" spans="1:15" x14ac:dyDescent="0.25">
      <c r="A185" s="50" t="s">
        <v>82</v>
      </c>
      <c r="B185" s="51" t="s">
        <v>236</v>
      </c>
      <c r="C185" s="51" t="s">
        <v>110</v>
      </c>
      <c r="D185" s="51" t="s">
        <v>111</v>
      </c>
      <c r="E185" s="51" t="s">
        <v>112</v>
      </c>
      <c r="F185" s="52">
        <v>17964440</v>
      </c>
      <c r="G185" s="52">
        <v>2000000</v>
      </c>
      <c r="H185" s="52">
        <v>0</v>
      </c>
      <c r="I185" s="52">
        <v>0</v>
      </c>
      <c r="J185" s="52">
        <v>19964440</v>
      </c>
      <c r="K185" s="52">
        <v>14452851</v>
      </c>
      <c r="L185" s="52">
        <v>14452851</v>
      </c>
      <c r="M185" s="52">
        <v>9802355</v>
      </c>
      <c r="N185" s="52">
        <v>1253614</v>
      </c>
      <c r="O185" s="48">
        <f t="shared" si="2"/>
        <v>0.7239296970012683</v>
      </c>
    </row>
    <row r="186" spans="1:15" x14ac:dyDescent="0.25">
      <c r="A186" s="50" t="s">
        <v>83</v>
      </c>
      <c r="B186" s="51" t="s">
        <v>244</v>
      </c>
      <c r="C186" s="51"/>
      <c r="D186" s="51"/>
      <c r="E186" s="51"/>
      <c r="F186" s="52">
        <v>2227000</v>
      </c>
      <c r="G186" s="52">
        <v>0</v>
      </c>
      <c r="H186" s="52">
        <v>1127000</v>
      </c>
      <c r="I186" s="52">
        <v>0</v>
      </c>
      <c r="J186" s="52">
        <v>3354000</v>
      </c>
      <c r="K186" s="52">
        <v>3354000</v>
      </c>
      <c r="L186" s="52">
        <v>3354000</v>
      </c>
      <c r="M186" s="52">
        <v>331652</v>
      </c>
      <c r="N186" s="52">
        <v>331652</v>
      </c>
      <c r="O186" s="48">
        <f t="shared" si="2"/>
        <v>1</v>
      </c>
    </row>
    <row r="187" spans="1:15" x14ac:dyDescent="0.25">
      <c r="A187" s="50" t="s">
        <v>84</v>
      </c>
      <c r="B187" s="51" t="s">
        <v>94</v>
      </c>
      <c r="C187" s="51"/>
      <c r="D187" s="51"/>
      <c r="E187" s="51"/>
      <c r="F187" s="52">
        <v>2227000</v>
      </c>
      <c r="G187" s="52">
        <v>0</v>
      </c>
      <c r="H187" s="52">
        <v>1127000</v>
      </c>
      <c r="I187" s="52">
        <v>0</v>
      </c>
      <c r="J187" s="52">
        <v>3354000</v>
      </c>
      <c r="K187" s="52">
        <v>3354000</v>
      </c>
      <c r="L187" s="52">
        <v>3354000</v>
      </c>
      <c r="M187" s="52">
        <v>331652</v>
      </c>
      <c r="N187" s="52">
        <v>331652</v>
      </c>
      <c r="O187" s="48">
        <f t="shared" si="2"/>
        <v>1</v>
      </c>
    </row>
    <row r="188" spans="1:15" x14ac:dyDescent="0.25">
      <c r="A188" s="50" t="s">
        <v>85</v>
      </c>
      <c r="B188" s="51" t="s">
        <v>245</v>
      </c>
      <c r="C188" s="51" t="s">
        <v>101</v>
      </c>
      <c r="D188" s="51" t="s">
        <v>102</v>
      </c>
      <c r="E188" s="51" t="s">
        <v>103</v>
      </c>
      <c r="F188" s="52">
        <v>2227000</v>
      </c>
      <c r="G188" s="52">
        <v>0</v>
      </c>
      <c r="H188" s="52">
        <v>1127000</v>
      </c>
      <c r="I188" s="52">
        <v>0</v>
      </c>
      <c r="J188" s="52">
        <v>3354000</v>
      </c>
      <c r="K188" s="52">
        <v>3354000</v>
      </c>
      <c r="L188" s="52">
        <v>3354000</v>
      </c>
      <c r="M188" s="52">
        <v>331652</v>
      </c>
      <c r="N188" s="52">
        <v>331652</v>
      </c>
      <c r="O188" s="48">
        <f t="shared" si="2"/>
        <v>1</v>
      </c>
    </row>
    <row r="189" spans="1:15" x14ac:dyDescent="0.25">
      <c r="A189" s="50" t="s">
        <v>85</v>
      </c>
      <c r="B189" s="51" t="s">
        <v>245</v>
      </c>
      <c r="C189" s="51" t="s">
        <v>107</v>
      </c>
      <c r="D189" s="51" t="s">
        <v>121</v>
      </c>
      <c r="E189" s="51" t="s">
        <v>122</v>
      </c>
      <c r="F189" s="52">
        <v>2227000</v>
      </c>
      <c r="G189" s="52">
        <v>0</v>
      </c>
      <c r="H189" s="52">
        <v>1127000</v>
      </c>
      <c r="I189" s="52">
        <v>0</v>
      </c>
      <c r="J189" s="52">
        <v>3354000</v>
      </c>
      <c r="K189" s="52">
        <v>3354000</v>
      </c>
      <c r="L189" s="52">
        <v>3354000</v>
      </c>
      <c r="M189" s="52">
        <v>331652</v>
      </c>
      <c r="N189" s="52">
        <v>331652</v>
      </c>
      <c r="O189" s="48">
        <f t="shared" si="2"/>
        <v>1</v>
      </c>
    </row>
    <row r="190" spans="1:15" x14ac:dyDescent="0.25">
      <c r="A190" s="50" t="s">
        <v>85</v>
      </c>
      <c r="B190" s="51" t="s">
        <v>245</v>
      </c>
      <c r="C190" s="51" t="s">
        <v>110</v>
      </c>
      <c r="D190" s="51" t="s">
        <v>111</v>
      </c>
      <c r="E190" s="51" t="s">
        <v>112</v>
      </c>
      <c r="F190" s="52">
        <v>2227000</v>
      </c>
      <c r="G190" s="52">
        <v>0</v>
      </c>
      <c r="H190" s="52">
        <v>1127000</v>
      </c>
      <c r="I190" s="52">
        <v>0</v>
      </c>
      <c r="J190" s="52">
        <v>3354000</v>
      </c>
      <c r="K190" s="52">
        <v>3354000</v>
      </c>
      <c r="L190" s="52">
        <v>3354000</v>
      </c>
      <c r="M190" s="52">
        <v>331652</v>
      </c>
      <c r="N190" s="52">
        <v>331652</v>
      </c>
      <c r="O190" s="48">
        <f t="shared" si="2"/>
        <v>1</v>
      </c>
    </row>
    <row r="191" spans="1:15" x14ac:dyDescent="0.25">
      <c r="A191" s="54"/>
      <c r="B191" s="55"/>
      <c r="C191" s="55"/>
      <c r="D191" s="55"/>
      <c r="E191" s="55"/>
      <c r="F191" s="56"/>
      <c r="G191" s="56"/>
      <c r="H191" s="56"/>
      <c r="I191" s="56"/>
      <c r="J191" s="56"/>
      <c r="K191" s="56"/>
      <c r="L191" s="56"/>
      <c r="M191" s="56"/>
      <c r="N191" s="56"/>
      <c r="O191" s="57"/>
    </row>
    <row r="192" spans="1:15" x14ac:dyDescent="0.25">
      <c r="A192" s="54"/>
      <c r="B192" s="55"/>
      <c r="C192" s="55"/>
      <c r="D192" s="55"/>
      <c r="E192" s="55"/>
      <c r="F192" s="56"/>
      <c r="G192" s="56"/>
      <c r="H192" s="56"/>
      <c r="I192" s="56"/>
      <c r="J192" s="56"/>
      <c r="K192" s="56"/>
      <c r="L192" s="56"/>
      <c r="M192" s="56"/>
      <c r="N192" s="56"/>
      <c r="O192" s="57"/>
    </row>
    <row r="193" spans="1:15" x14ac:dyDescent="0.25">
      <c r="A193" s="54"/>
      <c r="B193" s="55"/>
      <c r="C193" s="55"/>
      <c r="D193" s="55"/>
      <c r="E193" s="55"/>
      <c r="F193" s="56"/>
      <c r="G193" s="56"/>
      <c r="H193" s="56"/>
      <c r="I193" s="56"/>
      <c r="J193" s="56"/>
      <c r="K193" s="56"/>
      <c r="L193" s="56"/>
      <c r="M193" s="56"/>
      <c r="N193" s="56"/>
      <c r="O193" s="57"/>
    </row>
    <row r="198" spans="1:15" ht="16.5" x14ac:dyDescent="0.3">
      <c r="B198" s="10" t="s">
        <v>89</v>
      </c>
      <c r="K198" s="66" t="s">
        <v>25</v>
      </c>
      <c r="L198" s="66"/>
    </row>
    <row r="199" spans="1:15" ht="16.5" x14ac:dyDescent="0.3">
      <c r="B199" s="11" t="s">
        <v>90</v>
      </c>
      <c r="K199" s="65" t="s">
        <v>26</v>
      </c>
      <c r="L199" s="65"/>
    </row>
    <row r="200" spans="1:15" ht="16.5" x14ac:dyDescent="0.3">
      <c r="B200" s="49" t="s">
        <v>91</v>
      </c>
      <c r="K200" s="65" t="s">
        <v>27</v>
      </c>
      <c r="L200" s="65"/>
    </row>
    <row r="201" spans="1:15" ht="16.5" x14ac:dyDescent="0.25">
      <c r="K201" s="65" t="s">
        <v>28</v>
      </c>
      <c r="L201" s="65"/>
    </row>
  </sheetData>
  <mergeCells count="7">
    <mergeCell ref="K201:L201"/>
    <mergeCell ref="K198:L198"/>
    <mergeCell ref="K199:L199"/>
    <mergeCell ref="K200:L200"/>
    <mergeCell ref="A1:M1"/>
    <mergeCell ref="A2:M2"/>
    <mergeCell ref="A3:M3"/>
  </mergeCells>
  <pageMargins left="0.7" right="0.7" top="0.75" bottom="0.75" header="0.3" footer="0.3"/>
  <pageSetup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Ejecc Pptal_31ene_22</vt:lpstr>
      <vt:lpstr>Ejec ing 31ene22</vt:lpstr>
      <vt:lpstr>Ejec gastos 31ene22</vt:lpstr>
      <vt:lpstr>'Ejecc Pptal_31ene_22'!Área_de_impresión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Marcela Yepez Aguirre</dc:creator>
  <cp:lastModifiedBy>Claudia Enet Quintero Serna</cp:lastModifiedBy>
  <cp:lastPrinted>2022-03-02T19:35:18Z</cp:lastPrinted>
  <dcterms:created xsi:type="dcterms:W3CDTF">2019-04-05T19:47:45Z</dcterms:created>
  <dcterms:modified xsi:type="dcterms:W3CDTF">2022-04-08T17:00:14Z</dcterms:modified>
</cp:coreProperties>
</file>