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Mar\"/>
    </mc:Choice>
  </mc:AlternateContent>
  <xr:revisionPtr revIDLastSave="0" documentId="13_ncr:1_{0DA031BC-8A87-408E-B639-742591BFC198}" xr6:coauthVersionLast="47" xr6:coauthVersionMax="47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Ejecc Pptal_31mar22" sheetId="1" r:id="rId1"/>
    <sheet name="Ejec ing 31mar22" sheetId="31" r:id="rId2"/>
    <sheet name="Ejec gastos 31mar22" sheetId="32" r:id="rId3"/>
  </sheets>
  <definedNames>
    <definedName name="_xlnm.Print_Area" localSheetId="0">'Ejecc Pptal_31mar22'!$A$1:$I$34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C16" i="1"/>
  <c r="C15" i="1"/>
  <c r="C14" i="1"/>
  <c r="B16" i="1"/>
  <c r="B15" i="1"/>
  <c r="B14" i="1"/>
  <c r="E7" i="1"/>
  <c r="C8" i="1"/>
  <c r="C7" i="1"/>
  <c r="B8" i="1"/>
  <c r="B7" i="1"/>
  <c r="O212" i="32"/>
  <c r="O211" i="32"/>
  <c r="O210" i="32"/>
  <c r="O209" i="32"/>
  <c r="O208" i="32"/>
  <c r="O207" i="32"/>
  <c r="O206" i="32"/>
  <c r="O205" i="32"/>
  <c r="O204" i="32"/>
  <c r="O203" i="32"/>
  <c r="O202" i="32"/>
  <c r="O201" i="32"/>
  <c r="O200" i="32"/>
  <c r="O199" i="32"/>
  <c r="O198" i="32"/>
  <c r="O197" i="32"/>
  <c r="O196" i="32"/>
  <c r="O195" i="32"/>
  <c r="O194" i="32"/>
  <c r="O193" i="32"/>
  <c r="O192" i="32"/>
  <c r="O191" i="32"/>
  <c r="O190" i="32"/>
  <c r="O188" i="32"/>
  <c r="O187" i="32"/>
  <c r="O186" i="32"/>
  <c r="O185" i="32"/>
  <c r="O184" i="32"/>
  <c r="O183" i="32"/>
  <c r="O182" i="32"/>
  <c r="O181" i="32"/>
  <c r="O180" i="32"/>
  <c r="O179" i="32"/>
  <c r="O178" i="32"/>
  <c r="O177" i="32"/>
  <c r="O176" i="32"/>
  <c r="O175" i="32"/>
  <c r="O174" i="32"/>
  <c r="O173" i="32"/>
  <c r="O172" i="32"/>
  <c r="O171" i="32"/>
  <c r="O170" i="32"/>
  <c r="O169" i="32"/>
  <c r="O168" i="32"/>
  <c r="O167" i="32"/>
  <c r="O166" i="32"/>
  <c r="O165" i="32"/>
  <c r="O164" i="32"/>
  <c r="O163" i="32"/>
  <c r="O162" i="32"/>
  <c r="O161" i="32"/>
  <c r="O160" i="32"/>
  <c r="O159" i="32"/>
  <c r="O158" i="32"/>
  <c r="O156" i="32"/>
  <c r="O155" i="32"/>
  <c r="O154" i="32"/>
  <c r="O153" i="32"/>
  <c r="O152" i="32"/>
  <c r="O151" i="32"/>
  <c r="O150" i="32"/>
  <c r="O149" i="32"/>
  <c r="O148" i="32"/>
  <c r="O147" i="32"/>
  <c r="O146" i="32"/>
  <c r="O145" i="32"/>
  <c r="O144" i="32"/>
  <c r="O143" i="32"/>
  <c r="O142" i="32"/>
  <c r="O141" i="32"/>
  <c r="O140" i="32"/>
  <c r="O139" i="32"/>
  <c r="O138" i="32"/>
  <c r="O137" i="32"/>
  <c r="O136" i="32"/>
  <c r="O135" i="32"/>
  <c r="O134" i="32"/>
  <c r="O133" i="32"/>
  <c r="O132" i="32"/>
  <c r="O131" i="32"/>
  <c r="O130" i="32"/>
  <c r="O129" i="32"/>
  <c r="O128" i="32"/>
  <c r="O127" i="32"/>
  <c r="O126" i="32"/>
  <c r="O125" i="32"/>
  <c r="O124" i="32"/>
  <c r="O123" i="32"/>
  <c r="O122" i="32"/>
  <c r="O121" i="32"/>
  <c r="O120" i="32"/>
  <c r="O118" i="32"/>
  <c r="O117" i="32"/>
  <c r="O116" i="32"/>
  <c r="O115" i="32"/>
  <c r="O114" i="32"/>
  <c r="O113" i="32"/>
  <c r="O112" i="32"/>
  <c r="O111" i="32"/>
  <c r="O110" i="32"/>
  <c r="O109" i="32"/>
  <c r="O108" i="32"/>
  <c r="O107" i="32"/>
  <c r="O106" i="32"/>
  <c r="O105" i="32"/>
  <c r="O104" i="32"/>
  <c r="O95" i="32"/>
  <c r="O94" i="32"/>
  <c r="O93" i="32"/>
  <c r="O92" i="32"/>
  <c r="O91" i="32"/>
  <c r="O90" i="32"/>
  <c r="O89" i="32"/>
  <c r="O87" i="32"/>
  <c r="O85" i="32"/>
  <c r="O83" i="32"/>
  <c r="O82" i="32"/>
  <c r="O81" i="32"/>
  <c r="O80" i="32"/>
  <c r="O79" i="32"/>
  <c r="O78" i="32"/>
  <c r="O77" i="32"/>
  <c r="O76" i="32"/>
  <c r="O75" i="32"/>
  <c r="O74" i="32"/>
  <c r="O73" i="32"/>
  <c r="O72" i="32"/>
  <c r="O71" i="32"/>
  <c r="O70" i="32"/>
  <c r="O69" i="32"/>
  <c r="O68" i="32"/>
  <c r="O67" i="32"/>
  <c r="O66" i="32"/>
  <c r="O65" i="32"/>
  <c r="O64" i="32"/>
  <c r="O63" i="32"/>
  <c r="O62" i="32"/>
  <c r="O61" i="32"/>
  <c r="O60" i="32"/>
  <c r="O59" i="32"/>
  <c r="O58" i="32"/>
  <c r="O57" i="32"/>
  <c r="O56" i="32"/>
  <c r="O55" i="32"/>
  <c r="O54" i="32"/>
  <c r="O53" i="32"/>
  <c r="O52" i="32"/>
  <c r="O51" i="32"/>
  <c r="O50" i="32"/>
  <c r="O49" i="32"/>
  <c r="O48" i="32"/>
  <c r="O47" i="32"/>
  <c r="O46" i="32"/>
  <c r="O45" i="32"/>
  <c r="O44" i="32"/>
  <c r="O43" i="32"/>
  <c r="O42" i="32"/>
  <c r="O41" i="32"/>
  <c r="O40" i="32"/>
  <c r="O39" i="32"/>
  <c r="O38" i="32"/>
  <c r="O37" i="32"/>
  <c r="O36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O7" i="32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L34" i="31"/>
  <c r="K34" i="31"/>
  <c r="K33" i="31"/>
  <c r="K32" i="31"/>
  <c r="K31" i="31"/>
  <c r="L31" i="31" s="1"/>
  <c r="K30" i="31"/>
  <c r="K29" i="31"/>
  <c r="L28" i="31"/>
  <c r="K28" i="31"/>
  <c r="K27" i="31"/>
  <c r="K26" i="31"/>
  <c r="J25" i="31"/>
  <c r="I25" i="31"/>
  <c r="K25" i="31" s="1"/>
  <c r="L25" i="31" s="1"/>
  <c r="K24" i="31"/>
  <c r="K23" i="31"/>
  <c r="K22" i="31"/>
  <c r="L22" i="31" s="1"/>
  <c r="K21" i="31"/>
  <c r="L21" i="31" s="1"/>
  <c r="K20" i="31"/>
  <c r="L20" i="31" s="1"/>
  <c r="K19" i="31"/>
  <c r="L19" i="31" s="1"/>
  <c r="K18" i="31"/>
  <c r="L18" i="31" s="1"/>
  <c r="K17" i="31"/>
  <c r="L17" i="31" s="1"/>
  <c r="K16" i="31"/>
  <c r="L16" i="31" s="1"/>
  <c r="L15" i="31"/>
  <c r="K15" i="31"/>
  <c r="K14" i="31"/>
  <c r="L14" i="31" s="1"/>
  <c r="K13" i="31"/>
  <c r="L13" i="31" s="1"/>
  <c r="K12" i="31"/>
  <c r="L12" i="31" s="1"/>
  <c r="K11" i="31"/>
  <c r="L11" i="31" s="1"/>
  <c r="K10" i="31"/>
  <c r="L10" i="31" s="1"/>
  <c r="K9" i="31"/>
  <c r="L9" i="31" s="1"/>
  <c r="K8" i="31"/>
  <c r="L8" i="31" s="1"/>
  <c r="K7" i="31"/>
  <c r="L7" i="31" s="1"/>
  <c r="E8" i="1" l="1"/>
  <c r="D8" i="1" l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E6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<sst xmlns="http://schemas.openxmlformats.org/spreadsheetml/2006/main" count="1114" uniqueCount="288">
  <si>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</si>
  <si>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</si>
  <si>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</si>
  <si>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</si>
  <si>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</si>
  <si>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</si>
  <si>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</si>
  <si>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</si>
  <si>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</si>
  <si>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</si>
  <si>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</si>
  <si>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</si>
  <si>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</si>
  <si>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</si>
  <si>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</si>
  <si>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</si>
  <si>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</si>
  <si>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</si>
  <si>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</si>
  <si>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</si>
  <si>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</si>
  <si>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</si>
  <si>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</si>
  <si>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</si>
  <si>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</si>
  <si>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</si>
  <si>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</si>
  <si>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</si>
  <si>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</si>
  <si>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</si>
  <si>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</si>
  <si>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</si>
  <si>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</si>
  <si>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</si>
  <si>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</si>
  <si>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</si>
  <si>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Depósitos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</si>
  <si>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</si>
  <si>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</si>
  <si>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</si>
  <si>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</si>
  <si>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</si>
  <si>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</si>
  <si>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</si>
  <si>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</si>
  <si>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</si>
  <si>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</si>
  <si>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</si>
  <si>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</si>
  <si>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</si>
  <si>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</si>
  <si>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</si>
  <si>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</si>
  <si>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</si>
  <si>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</si>
  <si>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</si>
  <si>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</si>
  <si>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</si>
  <si>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</si>
  <si>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</si>
  <si>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</si>
  <si>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</si>
  <si>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</si>
  <si>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</si>
  <si>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</si>
  <si>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</si>
  <si>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</si>
  <si>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</si>
  <si>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</si>
  <si>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</si>
  <si>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</si>
  <si>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</si>
  <si>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</si>
  <si>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</si>
  <si>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</si>
  <si>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</si>
  <si>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</si>
  <si>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</si>
  <si>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</si>
  <si>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</si>
  <si>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</si>
  <si>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</si>
  <si>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</si>
  <si>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</si>
  <si>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</si>
  <si>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</si>
  <si>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</si>
  <si>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</si>
  <si>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</si>
  <si>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</si>
  <si>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</si>
  <si>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</si>
  <si>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</si>
  <si>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</si>
  <si>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</si>
  <si>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 xml:space="preserve">ELEONORA BETANCUR GONZÁLEZ </t>
  </si>
  <si>
    <t>Directora Ejecutiva</t>
  </si>
  <si>
    <t>CC. 28.548.432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</si>
  <si>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</si>
  <si>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</si>
  <si>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</si>
  <si>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</si>
  <si>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</si>
  <si>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</si>
  <si>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</si>
  <si>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Otros servicios de la administración pública n.c.p.</t>
  </si>
  <si>
    <t>Servicios de la administración pública relacionados con asuntos económicos, comerciales y laborales</t>
  </si>
  <si>
    <t>CCPET02 - UNIDAD EJECUTORA</t>
  </si>
  <si>
    <t>1.0</t>
  </si>
  <si>
    <t>ENTIDADES DIFERENTES A ENTIDADES TERRITORIALES - GESTION GENERAL</t>
  </si>
  <si>
    <t>CCPET04 - CÓDIGO ÚNICO INSTITUCIONAL</t>
  </si>
  <si>
    <t>890904996:1 - Empresas Públicas de Medellín</t>
  </si>
  <si>
    <t>890984423:3 - Área Metropolitana del Valle de Aburrá</t>
  </si>
  <si>
    <t>CCPET05 - FUENTES DE FINANCIACIÓN</t>
  </si>
  <si>
    <t>31.0</t>
  </si>
  <si>
    <t>1.2.3.2.09 - VENTA DE BIENES Y SERVICIOS</t>
  </si>
  <si>
    <t>CCPET83 - ATRIBUTO EJECUCIÓN CON / SIN SITUACIÓN DE FONDOS</t>
  </si>
  <si>
    <t>CSF</t>
  </si>
  <si>
    <t>Con Situación de Fondos</t>
  </si>
  <si>
    <t>TRANSFERENCIAS CORRIENTES</t>
  </si>
  <si>
    <t>TRANSFERENCIAS DE OTRAS ENTIDADES DEL GOBIERNO GENERAL</t>
  </si>
  <si>
    <t>OTRAS UNIDADES DE GOBIERNO</t>
  </si>
  <si>
    <t>890905211:1 - Medellín</t>
  </si>
  <si>
    <t>37.0</t>
  </si>
  <si>
    <t>1.2.3.3.04 - OTRAS TRANSFERENCIAS CORRIENTES DE OTRAS ENTIDADES DEL GOBIERNO GENERAL</t>
  </si>
  <si>
    <t>RENDIMIENTOS FINANCIEROS</t>
  </si>
  <si>
    <t>DEPOSITOS</t>
  </si>
  <si>
    <t>97.0</t>
  </si>
  <si>
    <t>1.3.2.3.05 - OTROS RENDIMIENTOS FINANCIEROS</t>
  </si>
  <si>
    <t>CCPET08 - AUXILIAR RENDIMIENTOS FINANCIEROS</t>
  </si>
  <si>
    <t>RECURSOS DEL BALANCE</t>
  </si>
  <si>
    <t>CANCELACION RESERVAS</t>
  </si>
  <si>
    <t>99.0</t>
  </si>
  <si>
    <t>1.3.3.0.00 - RECURSOS DEL BALANCE DE DESTINACION ESPECIFICA POR ACTO ADMINISTRATIVO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</si>
  <si>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</si>
  <si>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</si>
  <si>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</si>
  <si>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</si>
  <si>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</si>
  <si>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73.0</t>
  </si>
  <si>
    <t>1.3.1.1.12 - RECURSOS DE TERCEROS</t>
  </si>
  <si>
    <t>Clasificador raíz</t>
  </si>
  <si>
    <t>Código</t>
  </si>
  <si>
    <t>Nombre clasificador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</si>
  <si>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</si>
  <si>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</si>
  <si>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</si>
  <si>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</si>
  <si>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</si>
  <si>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</si>
  <si>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</si>
  <si>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</si>
  <si>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</si>
  <si>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</si>
  <si>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</si>
  <si>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</si>
  <si>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</si>
  <si>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</si>
  <si>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</si>
  <si>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</si>
  <si>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</si>
  <si>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</si>
  <si>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</si>
  <si>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899999239:2 - Instituto Colombiano de Bienestar Familiar</t>
  </si>
  <si>
    <t>APORTES AL SENA</t>
  </si>
  <si>
    <t>899999034:1 - Servicio Nacional de Aprendizaje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</si>
  <si>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</si>
  <si>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</si>
  <si>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</si>
  <si>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</si>
  <si>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</si>
  <si>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</si>
  <si>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</si>
  <si>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</si>
  <si>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Café molido</t>
  </si>
  <si>
    <t>Cortinas y colgaduras</t>
  </si>
  <si>
    <t>OTROS BIENES TRANSPORTABLES (EXCEPTO PRODUCTOS METALICOS, MAQUINARIA Y EQUIPO)</t>
  </si>
  <si>
    <t>Papel bond</t>
  </si>
  <si>
    <t>Papel sanitario fraccionado</t>
  </si>
  <si>
    <t>Toallas de papel para cocina</t>
  </si>
  <si>
    <t>Alcohol impotable o desnaturalizado</t>
  </si>
  <si>
    <t>Cartuchos plásticos para impresora de computador</t>
  </si>
  <si>
    <t>PRODUCTOS METALICOS Y PAQUETES DE SOFTWARE</t>
  </si>
  <si>
    <t>Cerraduras para puertas</t>
  </si>
  <si>
    <t>Extinguidores de incendio</t>
  </si>
  <si>
    <t>Partes y accesorios para aparatos para acondicionamiento de aire y calefacción</t>
  </si>
  <si>
    <t>Paquetes de software de administración de bases de datos</t>
  </si>
  <si>
    <t>ADQUISICION DE SERVICIOS</t>
  </si>
  <si>
    <t>SERVICIOS DE LA CONSTRUCCION</t>
  </si>
  <si>
    <t>Servicios de instalación de cables y otros dispositivos eléctricos</t>
  </si>
  <si>
    <t>Otros servicios de instalaciones eléctricas</t>
  </si>
  <si>
    <t>Servicios de fontanería y plomería</t>
  </si>
  <si>
    <t>SERVICIOS DE ALOJAMIENTO; SERVICIOS DE SUMINISTRO DE COMIDAS Y BEBIDAS; SERVICIOS DE TRANSPORTE; Y SERVICIOS DE DISTRIBUCION DE ELECTRICIDAD, GAS Y AGUA</t>
  </si>
  <si>
    <t>Comercio al por menor de equipo de radio y televisión, y aparatos para la reproducción o grabado de sonido en establecimientos especializados</t>
  </si>
  <si>
    <t>Comercio al por menor de artículos de ferretería y herramientas manuales en establecimientos especializados</t>
  </si>
  <si>
    <t>Comercio al por menor de computadores y programas de informática integrados en establecimientos especializados</t>
  </si>
  <si>
    <t>Comercio al por menor de equipo de telecomunicaciones y sus partes en establecimientos especializados</t>
  </si>
  <si>
    <t>Comercio al por menor de combustibles para vehículos automotores,  aceites y grasas  lubricantes y productos relacionados en establecimientos especial</t>
  </si>
  <si>
    <t>Servicios de suministro de comidas a la mesa, en restaurantes</t>
  </si>
  <si>
    <t>Servicios de catering para eventos</t>
  </si>
  <si>
    <t>Servicios de transporte terrestre local regular de pasajeros</t>
  </si>
  <si>
    <t>Servicios de operación de carreteras, puentes y túneles</t>
  </si>
  <si>
    <t>Servicios de parqueaderos</t>
  </si>
  <si>
    <t>Servicios locales de mensajería nacional</t>
  </si>
  <si>
    <t>Servicios de distribución de electricidad (por cuenta propia)</t>
  </si>
  <si>
    <t>Servicios de distribución de agua por tuberías (excepto vapor y agua caliente), por cuenta propia</t>
  </si>
  <si>
    <t>SERVICIOS FINANCIEROS Y SERVICIOS CONEXOS, SERVICIOS INMOBILIARIOS Y SERVICIOS DE LEASING</t>
  </si>
  <si>
    <t>Servicios de seguros contra incendio, terremoto o sustracción</t>
  </si>
  <si>
    <t>Servicios de seguros de cumplimiento</t>
  </si>
  <si>
    <t>Servicios de alquiler o arrendamiento con o sin opción de compra, relativos a bienes inmuebles no residenciales (diferentes a vivienda), propios o arr</t>
  </si>
  <si>
    <t>Servicios de arrendamiento sin opción de compra de equipos de telecomunicaciones sin operario</t>
  </si>
  <si>
    <t>Servicios de asesoramiento y representación jurídica relativos a otros campos del derecho</t>
  </si>
  <si>
    <t>Servicios de documentación y certificación jurídica</t>
  </si>
  <si>
    <t>Servicios de auditoría financiera</t>
  </si>
  <si>
    <t>Servicios de contabilidad</t>
  </si>
  <si>
    <t>Servicios de consultoría en gestión estratégica</t>
  </si>
  <si>
    <t>Servicios de consultoría en gestión administrativa</t>
  </si>
  <si>
    <t>Servicios de gestión de desarrollo empresarial</t>
  </si>
  <si>
    <t>Servicios de relaciones públicas</t>
  </si>
  <si>
    <t>Servicios de diseño y desarrollo de aplicaciones en tecnologías de la información (TI)</t>
  </si>
  <si>
    <t>Software originales</t>
  </si>
  <si>
    <t>Servicios de alojamiento de sitios web (hosting)</t>
  </si>
  <si>
    <t>Otros servicios de alojamiento y suministro de infraestructura en tecnología de la información (TI)</t>
  </si>
  <si>
    <t>Servicios de administración de sistemas informáticos</t>
  </si>
  <si>
    <t>Servicios integrales de publicidad</t>
  </si>
  <si>
    <t>Servicios de marketing directo o publicidad por correo electrónico direccionado</t>
  </si>
  <si>
    <t>Servicios de traducción e interpretación</t>
  </si>
  <si>
    <t>Servicios de telefonía fija (acceso)</t>
  </si>
  <si>
    <t>Servicios móviles de voz</t>
  </si>
  <si>
    <t>Servicios de transmisión de datos</t>
  </si>
  <si>
    <t>Servicios de acceso a Internet de banda ancha</t>
  </si>
  <si>
    <t>Otros servicios de telecomunicaciones vía Internet</t>
  </si>
  <si>
    <t>Servicios de archivos</t>
  </si>
  <si>
    <t>Otros servicios relacionados con el empleo</t>
  </si>
  <si>
    <t>Servicios de sistemas de seguridad</t>
  </si>
  <si>
    <t>Servicios de desinfección y exterminación</t>
  </si>
  <si>
    <t>Servicios especializados de limpieza</t>
  </si>
  <si>
    <t>Servicios de mantenimiento y reparación de computadores y equipos periféricos</t>
  </si>
  <si>
    <t>Servicio de mantenimiento y reparación de vehículos automóviles</t>
  </si>
  <si>
    <t>SERVICIOS PARA LA COMUNIDAD, SOCIALES Y PERSONALES</t>
  </si>
  <si>
    <t>Servicios de educación superior nivel pregrado universitaria</t>
  </si>
  <si>
    <t>Servicios de educación superior nivel posgrado en especialización</t>
  </si>
  <si>
    <t>Servicios de educación superior nivel posgrado en maestría</t>
  </si>
  <si>
    <t>Servicios médicos especializados</t>
  </si>
  <si>
    <t>Servicios de rellenos sanitarios para desechos no peligrosos</t>
  </si>
  <si>
    <t>Otros servicios de saneamiento</t>
  </si>
  <si>
    <t>Servicios proporcionados por organizaciones gremiales, comerciales y de empleadores</t>
  </si>
  <si>
    <t>GASTOS POR TRIBUTOS, TASAS, CONTRIBUCIONES, MULTAS, SANCIONES E INTERESES DE MORA</t>
  </si>
  <si>
    <t>CUOTA DE FISCALIZACION Y AUDITAJE</t>
  </si>
  <si>
    <t>2.1.1.01.03.020</t>
  </si>
  <si>
    <t>Otros servicios de apoyo al transporte n.c.p.</t>
  </si>
  <si>
    <t>Otros servicios financieros n.c.p. (excepto los servicios de la banca de inversión, de seguros y de pensiones)</t>
  </si>
  <si>
    <t>Otros servicios de contenidos en línea (on-line) n.c.p.</t>
  </si>
  <si>
    <t>Servicio de mantenimiento y reparación de otro equipo de transporte n.c.p., excepto vehículos automotores y motocicletas</t>
  </si>
  <si>
    <t>Otros servicios de mantenimiento y reparación de maquinaria y aparatos eléctricos n.c.p.</t>
  </si>
  <si>
    <t>Servicios de impresión litográfica n.c.p.</t>
  </si>
  <si>
    <t>Adiciones</t>
  </si>
  <si>
    <t>EJECUCIÓN PRESUPUESTAL DE INGRESOS Y GASTOS</t>
  </si>
  <si>
    <t>%</t>
  </si>
  <si>
    <t>Servicios de transporte aéreo de pasajeros, excepto los servicios de aerotaxi</t>
  </si>
  <si>
    <t>Servicios de organización y asistencia de convenciones</t>
  </si>
  <si>
    <t>Otros tipos de servicios educativos y de formación, n.c.p.</t>
  </si>
  <si>
    <t>Otros servicios deportivos y recreativos</t>
  </si>
  <si>
    <t>VIATICOS DE LOS FUNCIONARIOS EN COMISION</t>
  </si>
  <si>
    <t>Servicios de alojamiento en hoteles</t>
  </si>
  <si>
    <t>EJECUCIÓN PRESUPUESTAL DE GASTOS</t>
  </si>
  <si>
    <t>31 DE MARZO DE 2022</t>
  </si>
  <si>
    <t>DEL 1 DE ENERO AL 31 DE MARZO DE 2022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</si>
  <si>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</si>
  <si>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</si>
  <si>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</si>
  <si>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</si>
  <si>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</si>
  <si>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</si>
  <si>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</si>
  <si>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</si>
  <si>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</si>
  <si>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</si>
  <si>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</si>
  <si>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</si>
  <si>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</si>
  <si>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Pantalones de tejidos planos de fibras mezcladas, para hombre</t>
  </si>
  <si>
    <t>Camisas de tejidos planos de algodón para hombre</t>
  </si>
  <si>
    <t>Uniformes de trabajo</t>
  </si>
  <si>
    <t>Calzado de material plástico para mujer</t>
  </si>
  <si>
    <t>Calzado de cuero para hombre</t>
  </si>
  <si>
    <t>Servicios de seguros generales de responsabilidad civil</t>
  </si>
  <si>
    <t>DEL 1 DE MARZO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</si>
</sst>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</cellStyleXfs>
  <cellXfs count="66">
    <xf numFmtId="0" fontId="0" fillId="0" borderId="0" xfId="0"/>
    <xf numFmtId="0" fontId="7" fillId="0" borderId="1" xfId="4" applyFont="1" applyFill="1" applyBorder="1"/>
    <xf numFmtId="165" fontId="7" fillId="0" borderId="1" xfId="3" applyNumberFormat="1" applyFont="1" applyFill="1" applyBorder="1"/>
    <xf numFmtId="0" fontId="8" fillId="0" borderId="1" xfId="4" applyFont="1" applyFill="1" applyBorder="1"/>
    <xf numFmtId="41" fontId="8" fillId="0" borderId="1" xfId="4" applyNumberFormat="1" applyFont="1" applyFill="1" applyBorder="1"/>
    <xf numFmtId="165" fontId="8" fillId="0" borderId="1" xfId="3" applyNumberFormat="1" applyFont="1" applyFill="1" applyBorder="1"/>
    <xf numFmtId="165" fontId="8" fillId="0" borderId="0" xfId="3" applyNumberFormat="1" applyFont="1" applyFill="1"/>
    <xf numFmtId="165" fontId="8" fillId="0" borderId="0" xfId="3" applyNumberFormat="1" applyFont="1"/>
    <xf numFmtId="41" fontId="8" fillId="0" borderId="0" xfId="8" applyFont="1"/>
    <xf numFmtId="10" fontId="8" fillId="0" borderId="0" xfId="3" applyNumberFormat="1" applyFont="1" applyFill="1"/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2" borderId="1" xfId="2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0" fontId="7" fillId="2" borderId="1" xfId="3" applyNumberFormat="1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41" fontId="7" fillId="2" borderId="1" xfId="8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8" fontId="9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165" fontId="8" fillId="0" borderId="0" xfId="3" applyNumberFormat="1" applyFont="1" applyFill="1" applyBorder="1"/>
    <xf numFmtId="0" fontId="8" fillId="0" borderId="0" xfId="4" applyFont="1" applyFill="1" applyBorder="1"/>
    <xf numFmtId="41" fontId="8" fillId="0" borderId="0" xfId="4" applyNumberFormat="1" applyFont="1" applyFill="1" applyBorder="1"/>
    <xf numFmtId="10" fontId="8" fillId="0" borderId="0" xfId="2" applyNumberFormat="1" applyFont="1" applyFill="1" applyBorder="1"/>
    <xf numFmtId="0" fontId="8" fillId="0" borderId="1" xfId="0" applyFont="1" applyBorder="1" applyAlignment="1">
      <alignment horizontal="left"/>
    </xf>
    <xf numFmtId="0" fontId="10" fillId="0" borderId="0" xfId="2" applyFont="1"/>
    <xf numFmtId="165" fontId="10" fillId="0" borderId="0" xfId="7" applyNumberFormat="1" applyFont="1"/>
    <xf numFmtId="10" fontId="10" fillId="0" borderId="0" xfId="1" applyNumberFormat="1" applyFont="1"/>
    <xf numFmtId="41" fontId="11" fillId="0" borderId="0" xfId="2" applyNumberFormat="1" applyFont="1" applyFill="1"/>
    <xf numFmtId="165" fontId="11" fillId="0" borderId="0" xfId="7" applyNumberFormat="1" applyFont="1" applyFill="1"/>
    <xf numFmtId="10" fontId="11" fillId="0" borderId="0" xfId="1" applyNumberFormat="1" applyFont="1" applyFill="1"/>
    <xf numFmtId="0" fontId="11" fillId="0" borderId="0" xfId="2" applyFont="1" applyFill="1"/>
    <xf numFmtId="165" fontId="10" fillId="0" borderId="0" xfId="2" applyNumberFormat="1" applyFont="1" applyFill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 applyFill="1"/>
    <xf numFmtId="0" fontId="7" fillId="2" borderId="1" xfId="5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0" fontId="7" fillId="0" borderId="1" xfId="6" applyFont="1" applyFill="1" applyBorder="1"/>
    <xf numFmtId="41" fontId="7" fillId="0" borderId="1" xfId="6" applyNumberFormat="1" applyFont="1" applyFill="1" applyBorder="1"/>
    <xf numFmtId="0" fontId="8" fillId="0" borderId="1" xfId="6" applyFont="1" applyFill="1" applyBorder="1"/>
    <xf numFmtId="41" fontId="8" fillId="0" borderId="1" xfId="6" applyNumberFormat="1" applyFont="1" applyFill="1" applyBorder="1"/>
    <xf numFmtId="9" fontId="10" fillId="0" borderId="0" xfId="1" applyFont="1"/>
    <xf numFmtId="169" fontId="8" fillId="0" borderId="1" xfId="6" applyNumberFormat="1" applyFont="1" applyFill="1" applyBorder="1"/>
    <xf numFmtId="9" fontId="8" fillId="0" borderId="1" xfId="1" applyFont="1" applyBorder="1"/>
    <xf numFmtId="41" fontId="8" fillId="0" borderId="1" xfId="8" applyFont="1" applyBorder="1"/>
    <xf numFmtId="9" fontId="7" fillId="0" borderId="1" xfId="2" applyNumberFormat="1" applyFont="1" applyFill="1" applyBorder="1"/>
    <xf numFmtId="9" fontId="8" fillId="0" borderId="1" xfId="2" applyNumberFormat="1" applyFont="1" applyFill="1" applyBorder="1"/>
    <xf numFmtId="9" fontId="7" fillId="0" borderId="1" xfId="3" applyNumberFormat="1" applyFont="1" applyFill="1" applyBorder="1"/>
    <xf numFmtId="9" fontId="8" fillId="0" borderId="1" xfId="3" applyNumberFormat="1" applyFont="1" applyFill="1" applyBorder="1"/>
    <xf numFmtId="41" fontId="8" fillId="0" borderId="0" xfId="0" applyNumberFormat="1" applyFont="1"/>
    <xf numFmtId="0" fontId="5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wrapText="1"/>
    </xf>
    <xf numFmtId="0" fontId="5" fillId="0" borderId="0" xfId="0" applyFont="1" applyAlignment="1">
      <alignment vertical="center" wrapText="1"/>
    </xf>
    <xf numFmtId="41" fontId="8" fillId="0" borderId="1" xfId="8" applyFont="1" applyFill="1" applyBorder="1"/>
    <xf numFmtId="41" fontId="8" fillId="0" borderId="0" xfId="8" applyFont="1" applyAlignment="1">
      <alignment horizontal="center" vertical="center"/>
    </xf>
    <xf numFmtId="41" fontId="8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left" vertical="center" wrapText="1"/>
    </xf>
    <xf numFmtId="41" fontId="5" fillId="0" borderId="0" xfId="8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</cellXfs>
  <cellStyles count="11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4</xdr:col>
      <xdr:colOff>407035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zoomScaleNormal="100" workbookViewId="0">
      <selection activeCell="E6" sqref="E6"/>
    </sheetView>
  </sheetViews>
  <sheetFormatPr baseColWidth="10" defaultRowHeight="16.5" x14ac:dyDescent="0.3"/>
  <cols>
    <col min="1" max="1" width="68.140625" style="29" bestFit="1" customWidth="1"/>
    <col min="2" max="2" width="18.5703125" style="29" bestFit="1" customWidth="1"/>
    <col min="3" max="3" width="21" style="29" customWidth="1"/>
    <col min="4" max="4" width="18.140625" style="29" customWidth="1"/>
    <col min="5" max="5" width="19.7109375" style="29" customWidth="1"/>
    <col min="6" max="6" width="7.42578125" style="7" customWidth="1"/>
    <col min="7" max="7" width="19.140625" style="7" customWidth="1"/>
    <col min="8" max="8" width="14" style="7" customWidth="1"/>
    <col min="9" max="9" width="10.140625" style="29" customWidth="1"/>
    <col min="10" max="11" width="14.5703125" style="30" customWidth="1"/>
    <col min="12" max="12" width="11.42578125" style="31"/>
    <col min="13" max="259" width="11.42578125" style="29"/>
    <col min="260" max="260" width="47.85546875" style="29" customWidth="1"/>
    <col min="261" max="261" width="20.42578125" style="29" customWidth="1"/>
    <col min="262" max="262" width="22.7109375" style="29" customWidth="1"/>
    <col min="263" max="263" width="25.42578125" style="29" customWidth="1"/>
    <col min="264" max="264" width="15.140625" style="29" customWidth="1"/>
    <col min="265" max="265" width="20.42578125" style="29" customWidth="1"/>
    <col min="266" max="267" width="14.5703125" style="29" customWidth="1"/>
    <col min="268" max="515" width="11.42578125" style="29"/>
    <col min="516" max="516" width="47.85546875" style="29" customWidth="1"/>
    <col min="517" max="517" width="20.42578125" style="29" customWidth="1"/>
    <col min="518" max="518" width="22.7109375" style="29" customWidth="1"/>
    <col min="519" max="519" width="25.42578125" style="29" customWidth="1"/>
    <col min="520" max="520" width="15.140625" style="29" customWidth="1"/>
    <col min="521" max="521" width="20.42578125" style="29" customWidth="1"/>
    <col min="522" max="523" width="14.5703125" style="29" customWidth="1"/>
    <col min="524" max="771" width="11.42578125" style="29"/>
    <col min="772" max="772" width="47.85546875" style="29" customWidth="1"/>
    <col min="773" max="773" width="20.42578125" style="29" customWidth="1"/>
    <col min="774" max="774" width="22.7109375" style="29" customWidth="1"/>
    <col min="775" max="775" width="25.42578125" style="29" customWidth="1"/>
    <col min="776" max="776" width="15.140625" style="29" customWidth="1"/>
    <col min="777" max="777" width="20.42578125" style="29" customWidth="1"/>
    <col min="778" max="779" width="14.5703125" style="29" customWidth="1"/>
    <col min="780" max="1027" width="11.42578125" style="29"/>
    <col min="1028" max="1028" width="47.85546875" style="29" customWidth="1"/>
    <col min="1029" max="1029" width="20.42578125" style="29" customWidth="1"/>
    <col min="1030" max="1030" width="22.7109375" style="29" customWidth="1"/>
    <col min="1031" max="1031" width="25.42578125" style="29" customWidth="1"/>
    <col min="1032" max="1032" width="15.140625" style="29" customWidth="1"/>
    <col min="1033" max="1033" width="20.42578125" style="29" customWidth="1"/>
    <col min="1034" max="1035" width="14.5703125" style="29" customWidth="1"/>
    <col min="1036" max="1283" width="11.42578125" style="29"/>
    <col min="1284" max="1284" width="47.85546875" style="29" customWidth="1"/>
    <col min="1285" max="1285" width="20.42578125" style="29" customWidth="1"/>
    <col min="1286" max="1286" width="22.7109375" style="29" customWidth="1"/>
    <col min="1287" max="1287" width="25.42578125" style="29" customWidth="1"/>
    <col min="1288" max="1288" width="15.140625" style="29" customWidth="1"/>
    <col min="1289" max="1289" width="20.42578125" style="29" customWidth="1"/>
    <col min="1290" max="1291" width="14.5703125" style="29" customWidth="1"/>
    <col min="1292" max="1539" width="11.42578125" style="29"/>
    <col min="1540" max="1540" width="47.85546875" style="29" customWidth="1"/>
    <col min="1541" max="1541" width="20.42578125" style="29" customWidth="1"/>
    <col min="1542" max="1542" width="22.7109375" style="29" customWidth="1"/>
    <col min="1543" max="1543" width="25.42578125" style="29" customWidth="1"/>
    <col min="1544" max="1544" width="15.140625" style="29" customWidth="1"/>
    <col min="1545" max="1545" width="20.42578125" style="29" customWidth="1"/>
    <col min="1546" max="1547" width="14.5703125" style="29" customWidth="1"/>
    <col min="1548" max="1795" width="11.42578125" style="29"/>
    <col min="1796" max="1796" width="47.85546875" style="29" customWidth="1"/>
    <col min="1797" max="1797" width="20.42578125" style="29" customWidth="1"/>
    <col min="1798" max="1798" width="22.7109375" style="29" customWidth="1"/>
    <col min="1799" max="1799" width="25.42578125" style="29" customWidth="1"/>
    <col min="1800" max="1800" width="15.140625" style="29" customWidth="1"/>
    <col min="1801" max="1801" width="20.42578125" style="29" customWidth="1"/>
    <col min="1802" max="1803" width="14.5703125" style="29" customWidth="1"/>
    <col min="1804" max="2051" width="11.42578125" style="29"/>
    <col min="2052" max="2052" width="47.85546875" style="29" customWidth="1"/>
    <col min="2053" max="2053" width="20.42578125" style="29" customWidth="1"/>
    <col min="2054" max="2054" width="22.7109375" style="29" customWidth="1"/>
    <col min="2055" max="2055" width="25.42578125" style="29" customWidth="1"/>
    <col min="2056" max="2056" width="15.140625" style="29" customWidth="1"/>
    <col min="2057" max="2057" width="20.42578125" style="29" customWidth="1"/>
    <col min="2058" max="2059" width="14.5703125" style="29" customWidth="1"/>
    <col min="2060" max="2307" width="11.42578125" style="29"/>
    <col min="2308" max="2308" width="47.85546875" style="29" customWidth="1"/>
    <col min="2309" max="2309" width="20.42578125" style="29" customWidth="1"/>
    <col min="2310" max="2310" width="22.7109375" style="29" customWidth="1"/>
    <col min="2311" max="2311" width="25.42578125" style="29" customWidth="1"/>
    <col min="2312" max="2312" width="15.140625" style="29" customWidth="1"/>
    <col min="2313" max="2313" width="20.42578125" style="29" customWidth="1"/>
    <col min="2314" max="2315" width="14.5703125" style="29" customWidth="1"/>
    <col min="2316" max="2563" width="11.42578125" style="29"/>
    <col min="2564" max="2564" width="47.85546875" style="29" customWidth="1"/>
    <col min="2565" max="2565" width="20.42578125" style="29" customWidth="1"/>
    <col min="2566" max="2566" width="22.7109375" style="29" customWidth="1"/>
    <col min="2567" max="2567" width="25.42578125" style="29" customWidth="1"/>
    <col min="2568" max="2568" width="15.140625" style="29" customWidth="1"/>
    <col min="2569" max="2569" width="20.42578125" style="29" customWidth="1"/>
    <col min="2570" max="2571" width="14.5703125" style="29" customWidth="1"/>
    <col min="2572" max="2819" width="11.42578125" style="29"/>
    <col min="2820" max="2820" width="47.85546875" style="29" customWidth="1"/>
    <col min="2821" max="2821" width="20.42578125" style="29" customWidth="1"/>
    <col min="2822" max="2822" width="22.7109375" style="29" customWidth="1"/>
    <col min="2823" max="2823" width="25.42578125" style="29" customWidth="1"/>
    <col min="2824" max="2824" width="15.140625" style="29" customWidth="1"/>
    <col min="2825" max="2825" width="20.42578125" style="29" customWidth="1"/>
    <col min="2826" max="2827" width="14.5703125" style="29" customWidth="1"/>
    <col min="2828" max="3075" width="11.42578125" style="29"/>
    <col min="3076" max="3076" width="47.85546875" style="29" customWidth="1"/>
    <col min="3077" max="3077" width="20.42578125" style="29" customWidth="1"/>
    <col min="3078" max="3078" width="22.7109375" style="29" customWidth="1"/>
    <col min="3079" max="3079" width="25.42578125" style="29" customWidth="1"/>
    <col min="3080" max="3080" width="15.140625" style="29" customWidth="1"/>
    <col min="3081" max="3081" width="20.42578125" style="29" customWidth="1"/>
    <col min="3082" max="3083" width="14.5703125" style="29" customWidth="1"/>
    <col min="3084" max="3331" width="11.42578125" style="29"/>
    <col min="3332" max="3332" width="47.85546875" style="29" customWidth="1"/>
    <col min="3333" max="3333" width="20.42578125" style="29" customWidth="1"/>
    <col min="3334" max="3334" width="22.7109375" style="29" customWidth="1"/>
    <col min="3335" max="3335" width="25.42578125" style="29" customWidth="1"/>
    <col min="3336" max="3336" width="15.140625" style="29" customWidth="1"/>
    <col min="3337" max="3337" width="20.42578125" style="29" customWidth="1"/>
    <col min="3338" max="3339" width="14.5703125" style="29" customWidth="1"/>
    <col min="3340" max="3587" width="11.42578125" style="29"/>
    <col min="3588" max="3588" width="47.85546875" style="29" customWidth="1"/>
    <col min="3589" max="3589" width="20.42578125" style="29" customWidth="1"/>
    <col min="3590" max="3590" width="22.7109375" style="29" customWidth="1"/>
    <col min="3591" max="3591" width="25.42578125" style="29" customWidth="1"/>
    <col min="3592" max="3592" width="15.140625" style="29" customWidth="1"/>
    <col min="3593" max="3593" width="20.42578125" style="29" customWidth="1"/>
    <col min="3594" max="3595" width="14.5703125" style="29" customWidth="1"/>
    <col min="3596" max="3843" width="11.42578125" style="29"/>
    <col min="3844" max="3844" width="47.85546875" style="29" customWidth="1"/>
    <col min="3845" max="3845" width="20.42578125" style="29" customWidth="1"/>
    <col min="3846" max="3846" width="22.7109375" style="29" customWidth="1"/>
    <col min="3847" max="3847" width="25.42578125" style="29" customWidth="1"/>
    <col min="3848" max="3848" width="15.140625" style="29" customWidth="1"/>
    <col min="3849" max="3849" width="20.42578125" style="29" customWidth="1"/>
    <col min="3850" max="3851" width="14.5703125" style="29" customWidth="1"/>
    <col min="3852" max="4099" width="11.42578125" style="29"/>
    <col min="4100" max="4100" width="47.85546875" style="29" customWidth="1"/>
    <col min="4101" max="4101" width="20.42578125" style="29" customWidth="1"/>
    <col min="4102" max="4102" width="22.7109375" style="29" customWidth="1"/>
    <col min="4103" max="4103" width="25.42578125" style="29" customWidth="1"/>
    <col min="4104" max="4104" width="15.140625" style="29" customWidth="1"/>
    <col min="4105" max="4105" width="20.42578125" style="29" customWidth="1"/>
    <col min="4106" max="4107" width="14.5703125" style="29" customWidth="1"/>
    <col min="4108" max="4355" width="11.42578125" style="29"/>
    <col min="4356" max="4356" width="47.85546875" style="29" customWidth="1"/>
    <col min="4357" max="4357" width="20.42578125" style="29" customWidth="1"/>
    <col min="4358" max="4358" width="22.7109375" style="29" customWidth="1"/>
    <col min="4359" max="4359" width="25.42578125" style="29" customWidth="1"/>
    <col min="4360" max="4360" width="15.140625" style="29" customWidth="1"/>
    <col min="4361" max="4361" width="20.42578125" style="29" customWidth="1"/>
    <col min="4362" max="4363" width="14.5703125" style="29" customWidth="1"/>
    <col min="4364" max="4611" width="11.42578125" style="29"/>
    <col min="4612" max="4612" width="47.85546875" style="29" customWidth="1"/>
    <col min="4613" max="4613" width="20.42578125" style="29" customWidth="1"/>
    <col min="4614" max="4614" width="22.7109375" style="29" customWidth="1"/>
    <col min="4615" max="4615" width="25.42578125" style="29" customWidth="1"/>
    <col min="4616" max="4616" width="15.140625" style="29" customWidth="1"/>
    <col min="4617" max="4617" width="20.42578125" style="29" customWidth="1"/>
    <col min="4618" max="4619" width="14.5703125" style="29" customWidth="1"/>
    <col min="4620" max="4867" width="11.42578125" style="29"/>
    <col min="4868" max="4868" width="47.85546875" style="29" customWidth="1"/>
    <col min="4869" max="4869" width="20.42578125" style="29" customWidth="1"/>
    <col min="4870" max="4870" width="22.7109375" style="29" customWidth="1"/>
    <col min="4871" max="4871" width="25.42578125" style="29" customWidth="1"/>
    <col min="4872" max="4872" width="15.140625" style="29" customWidth="1"/>
    <col min="4873" max="4873" width="20.42578125" style="29" customWidth="1"/>
    <col min="4874" max="4875" width="14.5703125" style="29" customWidth="1"/>
    <col min="4876" max="5123" width="11.42578125" style="29"/>
    <col min="5124" max="5124" width="47.85546875" style="29" customWidth="1"/>
    <col min="5125" max="5125" width="20.42578125" style="29" customWidth="1"/>
    <col min="5126" max="5126" width="22.7109375" style="29" customWidth="1"/>
    <col min="5127" max="5127" width="25.42578125" style="29" customWidth="1"/>
    <col min="5128" max="5128" width="15.140625" style="29" customWidth="1"/>
    <col min="5129" max="5129" width="20.42578125" style="29" customWidth="1"/>
    <col min="5130" max="5131" width="14.5703125" style="29" customWidth="1"/>
    <col min="5132" max="5379" width="11.42578125" style="29"/>
    <col min="5380" max="5380" width="47.85546875" style="29" customWidth="1"/>
    <col min="5381" max="5381" width="20.42578125" style="29" customWidth="1"/>
    <col min="5382" max="5382" width="22.7109375" style="29" customWidth="1"/>
    <col min="5383" max="5383" width="25.42578125" style="29" customWidth="1"/>
    <col min="5384" max="5384" width="15.140625" style="29" customWidth="1"/>
    <col min="5385" max="5385" width="20.42578125" style="29" customWidth="1"/>
    <col min="5386" max="5387" width="14.5703125" style="29" customWidth="1"/>
    <col min="5388" max="5635" width="11.42578125" style="29"/>
    <col min="5636" max="5636" width="47.85546875" style="29" customWidth="1"/>
    <col min="5637" max="5637" width="20.42578125" style="29" customWidth="1"/>
    <col min="5638" max="5638" width="22.7109375" style="29" customWidth="1"/>
    <col min="5639" max="5639" width="25.42578125" style="29" customWidth="1"/>
    <col min="5640" max="5640" width="15.140625" style="29" customWidth="1"/>
    <col min="5641" max="5641" width="20.42578125" style="29" customWidth="1"/>
    <col min="5642" max="5643" width="14.5703125" style="29" customWidth="1"/>
    <col min="5644" max="5891" width="11.42578125" style="29"/>
    <col min="5892" max="5892" width="47.85546875" style="29" customWidth="1"/>
    <col min="5893" max="5893" width="20.42578125" style="29" customWidth="1"/>
    <col min="5894" max="5894" width="22.7109375" style="29" customWidth="1"/>
    <col min="5895" max="5895" width="25.42578125" style="29" customWidth="1"/>
    <col min="5896" max="5896" width="15.140625" style="29" customWidth="1"/>
    <col min="5897" max="5897" width="20.42578125" style="29" customWidth="1"/>
    <col min="5898" max="5899" width="14.5703125" style="29" customWidth="1"/>
    <col min="5900" max="6147" width="11.42578125" style="29"/>
    <col min="6148" max="6148" width="47.85546875" style="29" customWidth="1"/>
    <col min="6149" max="6149" width="20.42578125" style="29" customWidth="1"/>
    <col min="6150" max="6150" width="22.7109375" style="29" customWidth="1"/>
    <col min="6151" max="6151" width="25.42578125" style="29" customWidth="1"/>
    <col min="6152" max="6152" width="15.140625" style="29" customWidth="1"/>
    <col min="6153" max="6153" width="20.42578125" style="29" customWidth="1"/>
    <col min="6154" max="6155" width="14.5703125" style="29" customWidth="1"/>
    <col min="6156" max="6403" width="11.42578125" style="29"/>
    <col min="6404" max="6404" width="47.85546875" style="29" customWidth="1"/>
    <col min="6405" max="6405" width="20.42578125" style="29" customWidth="1"/>
    <col min="6406" max="6406" width="22.7109375" style="29" customWidth="1"/>
    <col min="6407" max="6407" width="25.42578125" style="29" customWidth="1"/>
    <col min="6408" max="6408" width="15.140625" style="29" customWidth="1"/>
    <col min="6409" max="6409" width="20.42578125" style="29" customWidth="1"/>
    <col min="6410" max="6411" width="14.5703125" style="29" customWidth="1"/>
    <col min="6412" max="6659" width="11.42578125" style="29"/>
    <col min="6660" max="6660" width="47.85546875" style="29" customWidth="1"/>
    <col min="6661" max="6661" width="20.42578125" style="29" customWidth="1"/>
    <col min="6662" max="6662" width="22.7109375" style="29" customWidth="1"/>
    <col min="6663" max="6663" width="25.42578125" style="29" customWidth="1"/>
    <col min="6664" max="6664" width="15.140625" style="29" customWidth="1"/>
    <col min="6665" max="6665" width="20.42578125" style="29" customWidth="1"/>
    <col min="6666" max="6667" width="14.5703125" style="29" customWidth="1"/>
    <col min="6668" max="6915" width="11.42578125" style="29"/>
    <col min="6916" max="6916" width="47.85546875" style="29" customWidth="1"/>
    <col min="6917" max="6917" width="20.42578125" style="29" customWidth="1"/>
    <col min="6918" max="6918" width="22.7109375" style="29" customWidth="1"/>
    <col min="6919" max="6919" width="25.42578125" style="29" customWidth="1"/>
    <col min="6920" max="6920" width="15.140625" style="29" customWidth="1"/>
    <col min="6921" max="6921" width="20.42578125" style="29" customWidth="1"/>
    <col min="6922" max="6923" width="14.5703125" style="29" customWidth="1"/>
    <col min="6924" max="7171" width="11.42578125" style="29"/>
    <col min="7172" max="7172" width="47.85546875" style="29" customWidth="1"/>
    <col min="7173" max="7173" width="20.42578125" style="29" customWidth="1"/>
    <col min="7174" max="7174" width="22.7109375" style="29" customWidth="1"/>
    <col min="7175" max="7175" width="25.42578125" style="29" customWidth="1"/>
    <col min="7176" max="7176" width="15.140625" style="29" customWidth="1"/>
    <col min="7177" max="7177" width="20.42578125" style="29" customWidth="1"/>
    <col min="7178" max="7179" width="14.5703125" style="29" customWidth="1"/>
    <col min="7180" max="7427" width="11.42578125" style="29"/>
    <col min="7428" max="7428" width="47.85546875" style="29" customWidth="1"/>
    <col min="7429" max="7429" width="20.42578125" style="29" customWidth="1"/>
    <col min="7430" max="7430" width="22.7109375" style="29" customWidth="1"/>
    <col min="7431" max="7431" width="25.42578125" style="29" customWidth="1"/>
    <col min="7432" max="7432" width="15.140625" style="29" customWidth="1"/>
    <col min="7433" max="7433" width="20.42578125" style="29" customWidth="1"/>
    <col min="7434" max="7435" width="14.5703125" style="29" customWidth="1"/>
    <col min="7436" max="7683" width="11.42578125" style="29"/>
    <col min="7684" max="7684" width="47.85546875" style="29" customWidth="1"/>
    <col min="7685" max="7685" width="20.42578125" style="29" customWidth="1"/>
    <col min="7686" max="7686" width="22.7109375" style="29" customWidth="1"/>
    <col min="7687" max="7687" width="25.42578125" style="29" customWidth="1"/>
    <col min="7688" max="7688" width="15.140625" style="29" customWidth="1"/>
    <col min="7689" max="7689" width="20.42578125" style="29" customWidth="1"/>
    <col min="7690" max="7691" width="14.5703125" style="29" customWidth="1"/>
    <col min="7692" max="7939" width="11.42578125" style="29"/>
    <col min="7940" max="7940" width="47.85546875" style="29" customWidth="1"/>
    <col min="7941" max="7941" width="20.42578125" style="29" customWidth="1"/>
    <col min="7942" max="7942" width="22.7109375" style="29" customWidth="1"/>
    <col min="7943" max="7943" width="25.42578125" style="29" customWidth="1"/>
    <col min="7944" max="7944" width="15.140625" style="29" customWidth="1"/>
    <col min="7945" max="7945" width="20.42578125" style="29" customWidth="1"/>
    <col min="7946" max="7947" width="14.5703125" style="29" customWidth="1"/>
    <col min="7948" max="8195" width="11.42578125" style="29"/>
    <col min="8196" max="8196" width="47.85546875" style="29" customWidth="1"/>
    <col min="8197" max="8197" width="20.42578125" style="29" customWidth="1"/>
    <col min="8198" max="8198" width="22.7109375" style="29" customWidth="1"/>
    <col min="8199" max="8199" width="25.42578125" style="29" customWidth="1"/>
    <col min="8200" max="8200" width="15.140625" style="29" customWidth="1"/>
    <col min="8201" max="8201" width="20.42578125" style="29" customWidth="1"/>
    <col min="8202" max="8203" width="14.5703125" style="29" customWidth="1"/>
    <col min="8204" max="8451" width="11.42578125" style="29"/>
    <col min="8452" max="8452" width="47.85546875" style="29" customWidth="1"/>
    <col min="8453" max="8453" width="20.42578125" style="29" customWidth="1"/>
    <col min="8454" max="8454" width="22.7109375" style="29" customWidth="1"/>
    <col min="8455" max="8455" width="25.42578125" style="29" customWidth="1"/>
    <col min="8456" max="8456" width="15.140625" style="29" customWidth="1"/>
    <col min="8457" max="8457" width="20.42578125" style="29" customWidth="1"/>
    <col min="8458" max="8459" width="14.5703125" style="29" customWidth="1"/>
    <col min="8460" max="8707" width="11.42578125" style="29"/>
    <col min="8708" max="8708" width="47.85546875" style="29" customWidth="1"/>
    <col min="8709" max="8709" width="20.42578125" style="29" customWidth="1"/>
    <col min="8710" max="8710" width="22.7109375" style="29" customWidth="1"/>
    <col min="8711" max="8711" width="25.42578125" style="29" customWidth="1"/>
    <col min="8712" max="8712" width="15.140625" style="29" customWidth="1"/>
    <col min="8713" max="8713" width="20.42578125" style="29" customWidth="1"/>
    <col min="8714" max="8715" width="14.5703125" style="29" customWidth="1"/>
    <col min="8716" max="8963" width="11.42578125" style="29"/>
    <col min="8964" max="8964" width="47.85546875" style="29" customWidth="1"/>
    <col min="8965" max="8965" width="20.42578125" style="29" customWidth="1"/>
    <col min="8966" max="8966" width="22.7109375" style="29" customWidth="1"/>
    <col min="8967" max="8967" width="25.42578125" style="29" customWidth="1"/>
    <col min="8968" max="8968" width="15.140625" style="29" customWidth="1"/>
    <col min="8969" max="8969" width="20.42578125" style="29" customWidth="1"/>
    <col min="8970" max="8971" width="14.5703125" style="29" customWidth="1"/>
    <col min="8972" max="9219" width="11.42578125" style="29"/>
    <col min="9220" max="9220" width="47.85546875" style="29" customWidth="1"/>
    <col min="9221" max="9221" width="20.42578125" style="29" customWidth="1"/>
    <col min="9222" max="9222" width="22.7109375" style="29" customWidth="1"/>
    <col min="9223" max="9223" width="25.42578125" style="29" customWidth="1"/>
    <col min="9224" max="9224" width="15.140625" style="29" customWidth="1"/>
    <col min="9225" max="9225" width="20.42578125" style="29" customWidth="1"/>
    <col min="9226" max="9227" width="14.5703125" style="29" customWidth="1"/>
    <col min="9228" max="9475" width="11.42578125" style="29"/>
    <col min="9476" max="9476" width="47.85546875" style="29" customWidth="1"/>
    <col min="9477" max="9477" width="20.42578125" style="29" customWidth="1"/>
    <col min="9478" max="9478" width="22.7109375" style="29" customWidth="1"/>
    <col min="9479" max="9479" width="25.42578125" style="29" customWidth="1"/>
    <col min="9480" max="9480" width="15.140625" style="29" customWidth="1"/>
    <col min="9481" max="9481" width="20.42578125" style="29" customWidth="1"/>
    <col min="9482" max="9483" width="14.5703125" style="29" customWidth="1"/>
    <col min="9484" max="9731" width="11.42578125" style="29"/>
    <col min="9732" max="9732" width="47.85546875" style="29" customWidth="1"/>
    <col min="9733" max="9733" width="20.42578125" style="29" customWidth="1"/>
    <col min="9734" max="9734" width="22.7109375" style="29" customWidth="1"/>
    <col min="9735" max="9735" width="25.42578125" style="29" customWidth="1"/>
    <col min="9736" max="9736" width="15.140625" style="29" customWidth="1"/>
    <col min="9737" max="9737" width="20.42578125" style="29" customWidth="1"/>
    <col min="9738" max="9739" width="14.5703125" style="29" customWidth="1"/>
    <col min="9740" max="9987" width="11.42578125" style="29"/>
    <col min="9988" max="9988" width="47.85546875" style="29" customWidth="1"/>
    <col min="9989" max="9989" width="20.42578125" style="29" customWidth="1"/>
    <col min="9990" max="9990" width="22.7109375" style="29" customWidth="1"/>
    <col min="9991" max="9991" width="25.42578125" style="29" customWidth="1"/>
    <col min="9992" max="9992" width="15.140625" style="29" customWidth="1"/>
    <col min="9993" max="9993" width="20.42578125" style="29" customWidth="1"/>
    <col min="9994" max="9995" width="14.5703125" style="29" customWidth="1"/>
    <col min="9996" max="10243" width="11.42578125" style="29"/>
    <col min="10244" max="10244" width="47.85546875" style="29" customWidth="1"/>
    <col min="10245" max="10245" width="20.42578125" style="29" customWidth="1"/>
    <col min="10246" max="10246" width="22.7109375" style="29" customWidth="1"/>
    <col min="10247" max="10247" width="25.42578125" style="29" customWidth="1"/>
    <col min="10248" max="10248" width="15.140625" style="29" customWidth="1"/>
    <col min="10249" max="10249" width="20.42578125" style="29" customWidth="1"/>
    <col min="10250" max="10251" width="14.5703125" style="29" customWidth="1"/>
    <col min="10252" max="10499" width="11.42578125" style="29"/>
    <col min="10500" max="10500" width="47.85546875" style="29" customWidth="1"/>
    <col min="10501" max="10501" width="20.42578125" style="29" customWidth="1"/>
    <col min="10502" max="10502" width="22.7109375" style="29" customWidth="1"/>
    <col min="10503" max="10503" width="25.42578125" style="29" customWidth="1"/>
    <col min="10504" max="10504" width="15.140625" style="29" customWidth="1"/>
    <col min="10505" max="10505" width="20.42578125" style="29" customWidth="1"/>
    <col min="10506" max="10507" width="14.5703125" style="29" customWidth="1"/>
    <col min="10508" max="10755" width="11.42578125" style="29"/>
    <col min="10756" max="10756" width="47.85546875" style="29" customWidth="1"/>
    <col min="10757" max="10757" width="20.42578125" style="29" customWidth="1"/>
    <col min="10758" max="10758" width="22.7109375" style="29" customWidth="1"/>
    <col min="10759" max="10759" width="25.42578125" style="29" customWidth="1"/>
    <col min="10760" max="10760" width="15.140625" style="29" customWidth="1"/>
    <col min="10761" max="10761" width="20.42578125" style="29" customWidth="1"/>
    <col min="10762" max="10763" width="14.5703125" style="29" customWidth="1"/>
    <col min="10764" max="11011" width="11.42578125" style="29"/>
    <col min="11012" max="11012" width="47.85546875" style="29" customWidth="1"/>
    <col min="11013" max="11013" width="20.42578125" style="29" customWidth="1"/>
    <col min="11014" max="11014" width="22.7109375" style="29" customWidth="1"/>
    <col min="11015" max="11015" width="25.42578125" style="29" customWidth="1"/>
    <col min="11016" max="11016" width="15.140625" style="29" customWidth="1"/>
    <col min="11017" max="11017" width="20.42578125" style="29" customWidth="1"/>
    <col min="11018" max="11019" width="14.5703125" style="29" customWidth="1"/>
    <col min="11020" max="11267" width="11.42578125" style="29"/>
    <col min="11268" max="11268" width="47.85546875" style="29" customWidth="1"/>
    <col min="11269" max="11269" width="20.42578125" style="29" customWidth="1"/>
    <col min="11270" max="11270" width="22.7109375" style="29" customWidth="1"/>
    <col min="11271" max="11271" width="25.42578125" style="29" customWidth="1"/>
    <col min="11272" max="11272" width="15.140625" style="29" customWidth="1"/>
    <col min="11273" max="11273" width="20.42578125" style="29" customWidth="1"/>
    <col min="11274" max="11275" width="14.5703125" style="29" customWidth="1"/>
    <col min="11276" max="11523" width="11.42578125" style="29"/>
    <col min="11524" max="11524" width="47.85546875" style="29" customWidth="1"/>
    <col min="11525" max="11525" width="20.42578125" style="29" customWidth="1"/>
    <col min="11526" max="11526" width="22.7109375" style="29" customWidth="1"/>
    <col min="11527" max="11527" width="25.42578125" style="29" customWidth="1"/>
    <col min="11528" max="11528" width="15.140625" style="29" customWidth="1"/>
    <col min="11529" max="11529" width="20.42578125" style="29" customWidth="1"/>
    <col min="11530" max="11531" width="14.5703125" style="29" customWidth="1"/>
    <col min="11532" max="11779" width="11.42578125" style="29"/>
    <col min="11780" max="11780" width="47.85546875" style="29" customWidth="1"/>
    <col min="11781" max="11781" width="20.42578125" style="29" customWidth="1"/>
    <col min="11782" max="11782" width="22.7109375" style="29" customWidth="1"/>
    <col min="11783" max="11783" width="25.42578125" style="29" customWidth="1"/>
    <col min="11784" max="11784" width="15.140625" style="29" customWidth="1"/>
    <col min="11785" max="11785" width="20.42578125" style="29" customWidth="1"/>
    <col min="11786" max="11787" width="14.5703125" style="29" customWidth="1"/>
    <col min="11788" max="12035" width="11.42578125" style="29"/>
    <col min="12036" max="12036" width="47.85546875" style="29" customWidth="1"/>
    <col min="12037" max="12037" width="20.42578125" style="29" customWidth="1"/>
    <col min="12038" max="12038" width="22.7109375" style="29" customWidth="1"/>
    <col min="12039" max="12039" width="25.42578125" style="29" customWidth="1"/>
    <col min="12040" max="12040" width="15.140625" style="29" customWidth="1"/>
    <col min="12041" max="12041" width="20.42578125" style="29" customWidth="1"/>
    <col min="12042" max="12043" width="14.5703125" style="29" customWidth="1"/>
    <col min="12044" max="12291" width="11.42578125" style="29"/>
    <col min="12292" max="12292" width="47.85546875" style="29" customWidth="1"/>
    <col min="12293" max="12293" width="20.42578125" style="29" customWidth="1"/>
    <col min="12294" max="12294" width="22.7109375" style="29" customWidth="1"/>
    <col min="12295" max="12295" width="25.42578125" style="29" customWidth="1"/>
    <col min="12296" max="12296" width="15.140625" style="29" customWidth="1"/>
    <col min="12297" max="12297" width="20.42578125" style="29" customWidth="1"/>
    <col min="12298" max="12299" width="14.5703125" style="29" customWidth="1"/>
    <col min="12300" max="12547" width="11.42578125" style="29"/>
    <col min="12548" max="12548" width="47.85546875" style="29" customWidth="1"/>
    <col min="12549" max="12549" width="20.42578125" style="29" customWidth="1"/>
    <col min="12550" max="12550" width="22.7109375" style="29" customWidth="1"/>
    <col min="12551" max="12551" width="25.42578125" style="29" customWidth="1"/>
    <col min="12552" max="12552" width="15.140625" style="29" customWidth="1"/>
    <col min="12553" max="12553" width="20.42578125" style="29" customWidth="1"/>
    <col min="12554" max="12555" width="14.5703125" style="29" customWidth="1"/>
    <col min="12556" max="12803" width="11.42578125" style="29"/>
    <col min="12804" max="12804" width="47.85546875" style="29" customWidth="1"/>
    <col min="12805" max="12805" width="20.42578125" style="29" customWidth="1"/>
    <col min="12806" max="12806" width="22.7109375" style="29" customWidth="1"/>
    <col min="12807" max="12807" width="25.42578125" style="29" customWidth="1"/>
    <col min="12808" max="12808" width="15.140625" style="29" customWidth="1"/>
    <col min="12809" max="12809" width="20.42578125" style="29" customWidth="1"/>
    <col min="12810" max="12811" width="14.5703125" style="29" customWidth="1"/>
    <col min="12812" max="13059" width="11.42578125" style="29"/>
    <col min="13060" max="13060" width="47.85546875" style="29" customWidth="1"/>
    <col min="13061" max="13061" width="20.42578125" style="29" customWidth="1"/>
    <col min="13062" max="13062" width="22.7109375" style="29" customWidth="1"/>
    <col min="13063" max="13063" width="25.42578125" style="29" customWidth="1"/>
    <col min="13064" max="13064" width="15.140625" style="29" customWidth="1"/>
    <col min="13065" max="13065" width="20.42578125" style="29" customWidth="1"/>
    <col min="13066" max="13067" width="14.5703125" style="29" customWidth="1"/>
    <col min="13068" max="13315" width="11.42578125" style="29"/>
    <col min="13316" max="13316" width="47.85546875" style="29" customWidth="1"/>
    <col min="13317" max="13317" width="20.42578125" style="29" customWidth="1"/>
    <col min="13318" max="13318" width="22.7109375" style="29" customWidth="1"/>
    <col min="13319" max="13319" width="25.42578125" style="29" customWidth="1"/>
    <col min="13320" max="13320" width="15.140625" style="29" customWidth="1"/>
    <col min="13321" max="13321" width="20.42578125" style="29" customWidth="1"/>
    <col min="13322" max="13323" width="14.5703125" style="29" customWidth="1"/>
    <col min="13324" max="13571" width="11.42578125" style="29"/>
    <col min="13572" max="13572" width="47.85546875" style="29" customWidth="1"/>
    <col min="13573" max="13573" width="20.42578125" style="29" customWidth="1"/>
    <col min="13574" max="13574" width="22.7109375" style="29" customWidth="1"/>
    <col min="13575" max="13575" width="25.42578125" style="29" customWidth="1"/>
    <col min="13576" max="13576" width="15.140625" style="29" customWidth="1"/>
    <col min="13577" max="13577" width="20.42578125" style="29" customWidth="1"/>
    <col min="13578" max="13579" width="14.5703125" style="29" customWidth="1"/>
    <col min="13580" max="13827" width="11.42578125" style="29"/>
    <col min="13828" max="13828" width="47.85546875" style="29" customWidth="1"/>
    <col min="13829" max="13829" width="20.42578125" style="29" customWidth="1"/>
    <col min="13830" max="13830" width="22.7109375" style="29" customWidth="1"/>
    <col min="13831" max="13831" width="25.42578125" style="29" customWidth="1"/>
    <col min="13832" max="13832" width="15.140625" style="29" customWidth="1"/>
    <col min="13833" max="13833" width="20.42578125" style="29" customWidth="1"/>
    <col min="13834" max="13835" width="14.5703125" style="29" customWidth="1"/>
    <col min="13836" max="14083" width="11.42578125" style="29"/>
    <col min="14084" max="14084" width="47.85546875" style="29" customWidth="1"/>
    <col min="14085" max="14085" width="20.42578125" style="29" customWidth="1"/>
    <col min="14086" max="14086" width="22.7109375" style="29" customWidth="1"/>
    <col min="14087" max="14087" width="25.42578125" style="29" customWidth="1"/>
    <col min="14088" max="14088" width="15.140625" style="29" customWidth="1"/>
    <col min="14089" max="14089" width="20.42578125" style="29" customWidth="1"/>
    <col min="14090" max="14091" width="14.5703125" style="29" customWidth="1"/>
    <col min="14092" max="14339" width="11.42578125" style="29"/>
    <col min="14340" max="14340" width="47.85546875" style="29" customWidth="1"/>
    <col min="14341" max="14341" width="20.42578125" style="29" customWidth="1"/>
    <col min="14342" max="14342" width="22.7109375" style="29" customWidth="1"/>
    <col min="14343" max="14343" width="25.42578125" style="29" customWidth="1"/>
    <col min="14344" max="14344" width="15.140625" style="29" customWidth="1"/>
    <col min="14345" max="14345" width="20.42578125" style="29" customWidth="1"/>
    <col min="14346" max="14347" width="14.5703125" style="29" customWidth="1"/>
    <col min="14348" max="14595" width="11.42578125" style="29"/>
    <col min="14596" max="14596" width="47.85546875" style="29" customWidth="1"/>
    <col min="14597" max="14597" width="20.42578125" style="29" customWidth="1"/>
    <col min="14598" max="14598" width="22.7109375" style="29" customWidth="1"/>
    <col min="14599" max="14599" width="25.42578125" style="29" customWidth="1"/>
    <col min="14600" max="14600" width="15.140625" style="29" customWidth="1"/>
    <col min="14601" max="14601" width="20.42578125" style="29" customWidth="1"/>
    <col min="14602" max="14603" width="14.5703125" style="29" customWidth="1"/>
    <col min="14604" max="14851" width="11.42578125" style="29"/>
    <col min="14852" max="14852" width="47.85546875" style="29" customWidth="1"/>
    <col min="14853" max="14853" width="20.42578125" style="29" customWidth="1"/>
    <col min="14854" max="14854" width="22.7109375" style="29" customWidth="1"/>
    <col min="14855" max="14855" width="25.42578125" style="29" customWidth="1"/>
    <col min="14856" max="14856" width="15.140625" style="29" customWidth="1"/>
    <col min="14857" max="14857" width="20.42578125" style="29" customWidth="1"/>
    <col min="14858" max="14859" width="14.5703125" style="29" customWidth="1"/>
    <col min="14860" max="15107" width="11.42578125" style="29"/>
    <col min="15108" max="15108" width="47.85546875" style="29" customWidth="1"/>
    <col min="15109" max="15109" width="20.42578125" style="29" customWidth="1"/>
    <col min="15110" max="15110" width="22.7109375" style="29" customWidth="1"/>
    <col min="15111" max="15111" width="25.42578125" style="29" customWidth="1"/>
    <col min="15112" max="15112" width="15.140625" style="29" customWidth="1"/>
    <col min="15113" max="15113" width="20.42578125" style="29" customWidth="1"/>
    <col min="15114" max="15115" width="14.5703125" style="29" customWidth="1"/>
    <col min="15116" max="15363" width="11.42578125" style="29"/>
    <col min="15364" max="15364" width="47.85546875" style="29" customWidth="1"/>
    <col min="15365" max="15365" width="20.42578125" style="29" customWidth="1"/>
    <col min="15366" max="15366" width="22.7109375" style="29" customWidth="1"/>
    <col min="15367" max="15367" width="25.42578125" style="29" customWidth="1"/>
    <col min="15368" max="15368" width="15.140625" style="29" customWidth="1"/>
    <col min="15369" max="15369" width="20.42578125" style="29" customWidth="1"/>
    <col min="15370" max="15371" width="14.5703125" style="29" customWidth="1"/>
    <col min="15372" max="15619" width="11.42578125" style="29"/>
    <col min="15620" max="15620" width="47.85546875" style="29" customWidth="1"/>
    <col min="15621" max="15621" width="20.42578125" style="29" customWidth="1"/>
    <col min="15622" max="15622" width="22.7109375" style="29" customWidth="1"/>
    <col min="15623" max="15623" width="25.42578125" style="29" customWidth="1"/>
    <col min="15624" max="15624" width="15.140625" style="29" customWidth="1"/>
    <col min="15625" max="15625" width="20.42578125" style="29" customWidth="1"/>
    <col min="15626" max="15627" width="14.5703125" style="29" customWidth="1"/>
    <col min="15628" max="15875" width="11.42578125" style="29"/>
    <col min="15876" max="15876" width="47.85546875" style="29" customWidth="1"/>
    <col min="15877" max="15877" width="20.42578125" style="29" customWidth="1"/>
    <col min="15878" max="15878" width="22.7109375" style="29" customWidth="1"/>
    <col min="15879" max="15879" width="25.42578125" style="29" customWidth="1"/>
    <col min="15880" max="15880" width="15.140625" style="29" customWidth="1"/>
    <col min="15881" max="15881" width="20.42578125" style="29" customWidth="1"/>
    <col min="15882" max="15883" width="14.5703125" style="29" customWidth="1"/>
    <col min="15884" max="16131" width="11.42578125" style="29"/>
    <col min="16132" max="16132" width="47.85546875" style="29" customWidth="1"/>
    <col min="16133" max="16133" width="20.42578125" style="29" customWidth="1"/>
    <col min="16134" max="16134" width="22.7109375" style="29" customWidth="1"/>
    <col min="16135" max="16135" width="25.42578125" style="29" customWidth="1"/>
    <col min="16136" max="16136" width="15.140625" style="29" customWidth="1"/>
    <col min="16137" max="16137" width="20.42578125" style="29" customWidth="1"/>
    <col min="16138" max="16139" width="14.5703125" style="29" customWidth="1"/>
    <col min="16140" max="16384" width="11.42578125" style="29"/>
  </cols>
  <sheetData>
    <row r="1" spans="1:12" ht="18" x14ac:dyDescent="0.35">
      <c r="A1" s="61" t="s">
        <v>22</v>
      </c>
      <c r="B1" s="61"/>
      <c r="C1" s="61"/>
      <c r="D1" s="61"/>
      <c r="E1" s="61"/>
      <c r="F1" s="61"/>
    </row>
    <row r="2" spans="1:12" ht="18" x14ac:dyDescent="0.35">
      <c r="A2" s="61" t="s">
        <v>257</v>
      </c>
      <c r="B2" s="61"/>
      <c r="C2" s="61"/>
      <c r="D2" s="61"/>
      <c r="E2" s="61"/>
      <c r="F2" s="61"/>
    </row>
    <row r="3" spans="1:12" ht="18" x14ac:dyDescent="0.35">
      <c r="A3" s="61" t="s">
        <v>266</v>
      </c>
      <c r="B3" s="61"/>
      <c r="C3" s="61"/>
      <c r="D3" s="61"/>
      <c r="E3" s="61"/>
      <c r="F3" s="61"/>
    </row>
    <row r="5" spans="1:12" x14ac:dyDescent="0.3">
      <c r="A5" s="12" t="s">
        <v>0</v>
      </c>
      <c r="B5" s="13" t="s">
        <v>1</v>
      </c>
      <c r="C5" s="14" t="s">
        <v>256</v>
      </c>
      <c r="D5" s="13" t="s">
        <v>2</v>
      </c>
      <c r="E5" s="13" t="s">
        <v>3</v>
      </c>
      <c r="F5" s="15" t="s">
        <v>258</v>
      </c>
      <c r="G5" s="29"/>
      <c r="H5" s="29"/>
    </row>
    <row r="6" spans="1:12" s="35" customFormat="1" x14ac:dyDescent="0.3">
      <c r="A6" s="1" t="s">
        <v>4</v>
      </c>
      <c r="B6" s="2">
        <f>SUM(B7:B8)</f>
        <v>4433211604</v>
      </c>
      <c r="C6" s="2">
        <f>SUM(C7:C8)</f>
        <v>946608729</v>
      </c>
      <c r="D6" s="2">
        <f>SUM(D7:D8)</f>
        <v>5379820333</v>
      </c>
      <c r="E6" s="2">
        <f>SUM(E7:E8)</f>
        <v>4430393393</v>
      </c>
      <c r="F6" s="50">
        <f>+E6/D6</f>
        <v>0.82352069748943413</v>
      </c>
      <c r="I6" s="32"/>
      <c r="J6" s="33"/>
      <c r="K6" s="33"/>
      <c r="L6" s="34"/>
    </row>
    <row r="7" spans="1:12" s="39" customFormat="1" x14ac:dyDescent="0.3">
      <c r="A7" s="3" t="s">
        <v>5</v>
      </c>
      <c r="B7" s="4">
        <f>+'Ejec ing 31mar22'!F8</f>
        <v>4333211604</v>
      </c>
      <c r="C7" s="4">
        <f>+'Ejec ing 31mar22'!G8</f>
        <v>471752645</v>
      </c>
      <c r="D7" s="5">
        <f>+B7+C7</f>
        <v>4804964249</v>
      </c>
      <c r="E7" s="5">
        <f>+'Ejec ing 31mar22'!K8</f>
        <v>3944993377</v>
      </c>
      <c r="F7" s="51">
        <f>+E7/D7</f>
        <v>0.82102450144577543</v>
      </c>
      <c r="I7" s="36"/>
      <c r="J7" s="37"/>
      <c r="K7" s="37"/>
      <c r="L7" s="38"/>
    </row>
    <row r="8" spans="1:12" s="39" customFormat="1" x14ac:dyDescent="0.3">
      <c r="A8" s="3" t="s">
        <v>27</v>
      </c>
      <c r="B8" s="4">
        <f>+'Ejec ing 31mar22'!F25</f>
        <v>100000000</v>
      </c>
      <c r="C8" s="4">
        <f>+'Ejec ing 31mar22'!G25</f>
        <v>474856084</v>
      </c>
      <c r="D8" s="5">
        <f>+B8+C8</f>
        <v>574856084</v>
      </c>
      <c r="E8" s="5">
        <f>+'Ejec ing 31mar22'!K25</f>
        <v>485400016</v>
      </c>
      <c r="F8" s="51">
        <f>+E8/D8</f>
        <v>0.84438528096016463</v>
      </c>
      <c r="J8" s="37"/>
      <c r="K8" s="37"/>
      <c r="L8" s="38"/>
    </row>
    <row r="9" spans="1:12" s="39" customFormat="1" x14ac:dyDescent="0.3">
      <c r="C9" s="25"/>
      <c r="D9" s="26"/>
      <c r="E9" s="26"/>
      <c r="F9" s="24"/>
      <c r="G9" s="24"/>
      <c r="H9" s="27"/>
      <c r="J9" s="37"/>
      <c r="K9" s="37"/>
      <c r="L9" s="38"/>
    </row>
    <row r="10" spans="1:12" s="39" customFormat="1" x14ac:dyDescent="0.3">
      <c r="F10" s="6"/>
      <c r="G10" s="6"/>
      <c r="H10" s="9"/>
      <c r="J10" s="37"/>
      <c r="K10" s="37"/>
      <c r="L10" s="38"/>
    </row>
    <row r="11" spans="1:12" s="39" customFormat="1" ht="33" x14ac:dyDescent="0.3">
      <c r="A11" s="40" t="s">
        <v>0</v>
      </c>
      <c r="B11" s="13" t="s">
        <v>1</v>
      </c>
      <c r="C11" s="14" t="s">
        <v>98</v>
      </c>
      <c r="D11" s="41" t="s">
        <v>2</v>
      </c>
      <c r="E11" s="41" t="s">
        <v>6</v>
      </c>
      <c r="F11" s="15" t="s">
        <v>258</v>
      </c>
      <c r="J11" s="37"/>
      <c r="K11" s="37"/>
      <c r="L11" s="38"/>
    </row>
    <row r="12" spans="1:12" s="35" customFormat="1" x14ac:dyDescent="0.3">
      <c r="A12" s="42" t="s">
        <v>7</v>
      </c>
      <c r="B12" s="43">
        <f>+B13</f>
        <v>4433211604</v>
      </c>
      <c r="C12" s="43">
        <f>+C13</f>
        <v>946608729</v>
      </c>
      <c r="D12" s="43">
        <f>+D13</f>
        <v>5379820333</v>
      </c>
      <c r="E12" s="43">
        <f>+E13</f>
        <v>2340728548</v>
      </c>
      <c r="F12" s="52">
        <f>+E12/D12</f>
        <v>0.43509418588607723</v>
      </c>
      <c r="J12" s="33"/>
      <c r="K12" s="33"/>
      <c r="L12" s="34"/>
    </row>
    <row r="13" spans="1:12" s="35" customFormat="1" x14ac:dyDescent="0.3">
      <c r="A13" s="42" t="s">
        <v>8</v>
      </c>
      <c r="B13" s="43">
        <f>SUM(B14:B16)</f>
        <v>4433211604</v>
      </c>
      <c r="C13" s="43">
        <f>SUM(C14:C16)</f>
        <v>946608729</v>
      </c>
      <c r="D13" s="2">
        <f>SUM(D14:D16)</f>
        <v>5379820333</v>
      </c>
      <c r="E13" s="2">
        <f>SUM(E14:E16)</f>
        <v>2340728548</v>
      </c>
      <c r="F13" s="52">
        <f t="shared" ref="F13:F16" si="0">+E13/D13</f>
        <v>0.43509418588607723</v>
      </c>
      <c r="J13" s="33"/>
      <c r="K13" s="33"/>
      <c r="L13" s="34"/>
    </row>
    <row r="14" spans="1:12" s="39" customFormat="1" x14ac:dyDescent="0.3">
      <c r="A14" s="44" t="s">
        <v>10</v>
      </c>
      <c r="B14" s="45">
        <f>+'Ejec gastos 31mar22'!F9</f>
        <v>3648522628</v>
      </c>
      <c r="C14" s="45">
        <f>+'Ejec gastos 31mar22'!G9+'Ejec gastos 31mar22'!H9-'Ejec gastos 31mar22'!I9</f>
        <v>104248602</v>
      </c>
      <c r="D14" s="5">
        <f>+B14+C14</f>
        <v>3752771230</v>
      </c>
      <c r="E14" s="5">
        <f>+'Ejec gastos 31mar22'!L9</f>
        <v>1160091349</v>
      </c>
      <c r="F14" s="53">
        <f t="shared" si="0"/>
        <v>0.30912924820093551</v>
      </c>
      <c r="J14" s="37"/>
      <c r="K14" s="37"/>
      <c r="L14" s="38"/>
    </row>
    <row r="15" spans="1:12" s="39" customFormat="1" x14ac:dyDescent="0.3">
      <c r="A15" s="44" t="s">
        <v>34</v>
      </c>
      <c r="B15" s="45">
        <f>+'Ejec gastos 31mar22'!F76</f>
        <v>782461976</v>
      </c>
      <c r="C15" s="45">
        <f>+'Ejec gastos 31mar22'!G76+'Ejec gastos 31mar22'!H76-'Ejec gastos 31mar22'!I76</f>
        <v>841233127</v>
      </c>
      <c r="D15" s="5">
        <f>+B15+C15</f>
        <v>1623695103</v>
      </c>
      <c r="E15" s="5">
        <f>+'Ejec gastos 31mar22'!L76</f>
        <v>1177283199</v>
      </c>
      <c r="F15" s="53">
        <f t="shared" si="0"/>
        <v>0.72506420498824398</v>
      </c>
      <c r="J15" s="37"/>
      <c r="K15" s="37"/>
      <c r="L15" s="38"/>
    </row>
    <row r="16" spans="1:12" s="39" customFormat="1" x14ac:dyDescent="0.3">
      <c r="A16" s="44" t="s">
        <v>35</v>
      </c>
      <c r="B16" s="45">
        <f>+'Ejec gastos 31mar22'!F208</f>
        <v>2227000</v>
      </c>
      <c r="C16" s="47">
        <f>+'Ejec gastos 31mar22'!G208+'Ejec gastos 31mar22'!H208-'Ejec gastos 31mar22'!I208</f>
        <v>1127000</v>
      </c>
      <c r="D16" s="5">
        <f>+B16+C16</f>
        <v>3354000</v>
      </c>
      <c r="E16" s="5">
        <f>+'Ejec gastos 31mar22'!L208</f>
        <v>3354000</v>
      </c>
      <c r="F16" s="53">
        <f t="shared" si="0"/>
        <v>1</v>
      </c>
      <c r="J16" s="37"/>
      <c r="K16" s="37"/>
      <c r="L16" s="38"/>
    </row>
    <row r="17" spans="1:9" x14ac:dyDescent="0.3">
      <c r="I17" s="46"/>
    </row>
    <row r="18" spans="1:9" x14ac:dyDescent="0.3">
      <c r="A18" s="29" t="s">
        <v>9</v>
      </c>
    </row>
    <row r="22" spans="1:9" x14ac:dyDescent="0.3">
      <c r="C22" s="22"/>
      <c r="D22" s="8"/>
      <c r="E22" s="8"/>
      <c r="G22" s="29"/>
      <c r="H22" s="29"/>
    </row>
    <row r="23" spans="1:9" x14ac:dyDescent="0.3">
      <c r="A23" s="10" t="s">
        <v>95</v>
      </c>
      <c r="D23" s="60" t="s">
        <v>30</v>
      </c>
      <c r="E23" s="60"/>
      <c r="G23" s="29"/>
      <c r="H23" s="29"/>
    </row>
    <row r="24" spans="1:9" x14ac:dyDescent="0.3">
      <c r="A24" s="11" t="s">
        <v>96</v>
      </c>
      <c r="D24" s="59" t="s">
        <v>31</v>
      </c>
      <c r="E24" s="59"/>
      <c r="G24" s="29"/>
      <c r="H24" s="29"/>
    </row>
    <row r="25" spans="1:9" x14ac:dyDescent="0.3">
      <c r="A25" s="56" t="s">
        <v>97</v>
      </c>
      <c r="D25" s="59" t="s">
        <v>32</v>
      </c>
      <c r="E25" s="59"/>
      <c r="G25" s="29"/>
      <c r="H25" s="29"/>
    </row>
    <row r="26" spans="1:9" x14ac:dyDescent="0.3">
      <c r="D26" s="59" t="s">
        <v>33</v>
      </c>
      <c r="E26" s="59"/>
      <c r="G26" s="29"/>
      <c r="H26" s="29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31496062992125984" right="0.31496062992125984" top="0.35433070866141736" bottom="0.35433070866141736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6177-2B36-4233-9B92-A87C430CF793}">
  <dimension ref="A1:M48"/>
  <sheetViews>
    <sheetView workbookViewId="0">
      <selection activeCell="A3" sqref="A3:L3"/>
    </sheetView>
  </sheetViews>
  <sheetFormatPr baseColWidth="10" defaultRowHeight="16.5" x14ac:dyDescent="0.3"/>
  <cols>
    <col min="1" max="1" width="18" style="22" bestFit="1" customWidth="1"/>
    <col min="2" max="2" width="61.5703125" style="22" customWidth="1"/>
    <col min="3" max="3" width="29" style="22" customWidth="1"/>
    <col min="4" max="4" width="20.7109375" style="22" customWidth="1"/>
    <col min="5" max="5" width="29" style="22" customWidth="1"/>
    <col min="6" max="11" width="16.85546875" style="22" bestFit="1" customWidth="1"/>
    <col min="12" max="12" width="16.28515625" style="22" customWidth="1"/>
    <col min="13" max="13" width="16.85546875" style="22" bestFit="1" customWidth="1"/>
    <col min="14" max="16384" width="11.42578125" style="22"/>
  </cols>
  <sheetData>
    <row r="1" spans="1:13" ht="18" x14ac:dyDescent="0.3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ht="18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ht="18" x14ac:dyDescent="0.3">
      <c r="A3" s="65" t="s">
        <v>267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3" ht="1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3" ht="66" x14ac:dyDescent="0.3">
      <c r="A6" s="20" t="s">
        <v>11</v>
      </c>
      <c r="B6" s="17" t="s">
        <v>12</v>
      </c>
      <c r="C6" s="17" t="s">
        <v>141</v>
      </c>
      <c r="D6" s="17" t="s">
        <v>142</v>
      </c>
      <c r="E6" s="17" t="s">
        <v>143</v>
      </c>
      <c r="F6" s="18" t="s">
        <v>13</v>
      </c>
      <c r="G6" s="18" t="s">
        <v>14</v>
      </c>
      <c r="H6" s="18" t="s">
        <v>16</v>
      </c>
      <c r="I6" s="18" t="s">
        <v>24</v>
      </c>
      <c r="J6" s="18" t="s">
        <v>25</v>
      </c>
      <c r="K6" s="18" t="s">
        <v>26</v>
      </c>
      <c r="L6" s="21" t="s">
        <v>268</v>
      </c>
    </row>
    <row r="7" spans="1:13" x14ac:dyDescent="0.3">
      <c r="A7" s="28">
        <v>1</v>
      </c>
      <c r="B7" s="23" t="s">
        <v>4</v>
      </c>
      <c r="C7" s="23"/>
      <c r="D7" s="23"/>
      <c r="E7" s="23"/>
      <c r="F7" s="49">
        <v>4433211604</v>
      </c>
      <c r="G7" s="49">
        <v>946608729</v>
      </c>
      <c r="H7" s="49">
        <v>5379820333</v>
      </c>
      <c r="I7" s="58">
        <v>438367763</v>
      </c>
      <c r="J7" s="49">
        <v>3992025630</v>
      </c>
      <c r="K7" s="49">
        <f>+I7+J7</f>
        <v>4430393393</v>
      </c>
      <c r="L7" s="48">
        <f>+K7/H7</f>
        <v>0.82352069748943413</v>
      </c>
      <c r="M7" s="54"/>
    </row>
    <row r="8" spans="1:13" x14ac:dyDescent="0.3">
      <c r="A8" s="28" t="s">
        <v>37</v>
      </c>
      <c r="B8" s="23" t="s">
        <v>5</v>
      </c>
      <c r="C8" s="23"/>
      <c r="D8" s="23"/>
      <c r="E8" s="23"/>
      <c r="F8" s="49">
        <v>4333211604</v>
      </c>
      <c r="G8" s="49">
        <v>471752645</v>
      </c>
      <c r="H8" s="49">
        <v>4804964249</v>
      </c>
      <c r="I8" s="49">
        <v>0</v>
      </c>
      <c r="J8" s="49">
        <v>3944993377</v>
      </c>
      <c r="K8" s="49">
        <f t="shared" ref="K8:K48" si="0">+I8+J8</f>
        <v>3944993377</v>
      </c>
      <c r="L8" s="48">
        <f t="shared" ref="L8:L25" si="1">+K8/H8</f>
        <v>0.82102450144577543</v>
      </c>
      <c r="M8" s="8"/>
    </row>
    <row r="9" spans="1:13" x14ac:dyDescent="0.3">
      <c r="A9" s="28" t="s">
        <v>38</v>
      </c>
      <c r="B9" s="23" t="s">
        <v>99</v>
      </c>
      <c r="C9" s="23"/>
      <c r="D9" s="23"/>
      <c r="E9" s="23"/>
      <c r="F9" s="49">
        <v>4333211604</v>
      </c>
      <c r="G9" s="49">
        <v>471752645</v>
      </c>
      <c r="H9" s="49">
        <v>4804964249</v>
      </c>
      <c r="I9" s="49">
        <v>0</v>
      </c>
      <c r="J9" s="49">
        <v>3944993377</v>
      </c>
      <c r="K9" s="49">
        <f t="shared" si="0"/>
        <v>3944993377</v>
      </c>
      <c r="L9" s="48">
        <f t="shared" si="1"/>
        <v>0.82102450144577543</v>
      </c>
    </row>
    <row r="10" spans="1:13" x14ac:dyDescent="0.3">
      <c r="A10" s="28" t="s">
        <v>39</v>
      </c>
      <c r="B10" s="23" t="s">
        <v>101</v>
      </c>
      <c r="C10" s="23"/>
      <c r="D10" s="28"/>
      <c r="E10" s="23"/>
      <c r="F10" s="49">
        <v>778059719</v>
      </c>
      <c r="G10" s="49">
        <v>471752645</v>
      </c>
      <c r="H10" s="49">
        <v>1249812364</v>
      </c>
      <c r="I10" s="49">
        <v>0</v>
      </c>
      <c r="J10" s="49">
        <v>444993377</v>
      </c>
      <c r="K10" s="49">
        <f t="shared" si="0"/>
        <v>444993377</v>
      </c>
      <c r="L10" s="48">
        <f t="shared" si="1"/>
        <v>0.3560481475601725</v>
      </c>
    </row>
    <row r="11" spans="1:13" x14ac:dyDescent="0.3">
      <c r="A11" s="28" t="s">
        <v>40</v>
      </c>
      <c r="B11" s="23" t="s">
        <v>102</v>
      </c>
      <c r="C11" s="23"/>
      <c r="D11" s="28"/>
      <c r="E11" s="23"/>
      <c r="F11" s="49">
        <v>778059719</v>
      </c>
      <c r="G11" s="49">
        <v>471752645</v>
      </c>
      <c r="H11" s="49">
        <v>1249812364</v>
      </c>
      <c r="I11" s="49">
        <v>0</v>
      </c>
      <c r="J11" s="49">
        <v>444993377</v>
      </c>
      <c r="K11" s="49">
        <f t="shared" si="0"/>
        <v>444993377</v>
      </c>
      <c r="L11" s="48">
        <f t="shared" si="1"/>
        <v>0.3560481475601725</v>
      </c>
    </row>
    <row r="12" spans="1:13" x14ac:dyDescent="0.3">
      <c r="A12" s="28" t="s">
        <v>41</v>
      </c>
      <c r="B12" s="23" t="s">
        <v>103</v>
      </c>
      <c r="C12" s="23" t="s">
        <v>104</v>
      </c>
      <c r="D12" s="28">
        <v>91119</v>
      </c>
      <c r="E12" s="23" t="s">
        <v>105</v>
      </c>
      <c r="F12" s="49">
        <v>778059719</v>
      </c>
      <c r="G12" s="49">
        <v>71940281</v>
      </c>
      <c r="H12" s="49">
        <v>850000000</v>
      </c>
      <c r="I12" s="49">
        <v>0</v>
      </c>
      <c r="J12" s="49">
        <v>45181013</v>
      </c>
      <c r="K12" s="49">
        <f t="shared" si="0"/>
        <v>45181013</v>
      </c>
      <c r="L12" s="48">
        <f t="shared" si="1"/>
        <v>5.315413294117647E-2</v>
      </c>
    </row>
    <row r="13" spans="1:13" x14ac:dyDescent="0.3">
      <c r="A13" s="28" t="s">
        <v>41</v>
      </c>
      <c r="B13" s="23" t="s">
        <v>103</v>
      </c>
      <c r="C13" s="23" t="s">
        <v>104</v>
      </c>
      <c r="D13" s="28">
        <v>91138</v>
      </c>
      <c r="E13" s="23" t="s">
        <v>106</v>
      </c>
      <c r="F13" s="49">
        <v>0</v>
      </c>
      <c r="G13" s="49">
        <v>399812364</v>
      </c>
      <c r="H13" s="49">
        <v>399812364</v>
      </c>
      <c r="I13" s="49">
        <v>0</v>
      </c>
      <c r="J13" s="49">
        <v>399812364</v>
      </c>
      <c r="K13" s="49">
        <f t="shared" si="0"/>
        <v>399812364</v>
      </c>
      <c r="L13" s="48">
        <f t="shared" si="1"/>
        <v>1</v>
      </c>
    </row>
    <row r="14" spans="1:13" x14ac:dyDescent="0.3">
      <c r="A14" s="28" t="s">
        <v>41</v>
      </c>
      <c r="B14" s="23" t="s">
        <v>103</v>
      </c>
      <c r="C14" s="23" t="s">
        <v>107</v>
      </c>
      <c r="D14" s="28" t="s">
        <v>108</v>
      </c>
      <c r="E14" s="23" t="s">
        <v>109</v>
      </c>
      <c r="F14" s="49">
        <v>778059719</v>
      </c>
      <c r="G14" s="49">
        <v>471752645</v>
      </c>
      <c r="H14" s="49">
        <v>1249812364</v>
      </c>
      <c r="I14" s="49">
        <v>0</v>
      </c>
      <c r="J14" s="49">
        <v>444993377</v>
      </c>
      <c r="K14" s="49">
        <f t="shared" si="0"/>
        <v>444993377</v>
      </c>
      <c r="L14" s="48">
        <f t="shared" si="1"/>
        <v>0.3560481475601725</v>
      </c>
    </row>
    <row r="15" spans="1:13" x14ac:dyDescent="0.3">
      <c r="A15" s="28" t="s">
        <v>41</v>
      </c>
      <c r="B15" s="23" t="s">
        <v>103</v>
      </c>
      <c r="C15" s="23" t="s">
        <v>110</v>
      </c>
      <c r="D15" s="28">
        <v>111120500102180</v>
      </c>
      <c r="E15" s="23" t="s">
        <v>111</v>
      </c>
      <c r="F15" s="49">
        <v>502000000</v>
      </c>
      <c r="G15" s="49">
        <v>48000000</v>
      </c>
      <c r="H15" s="49">
        <v>550000000</v>
      </c>
      <c r="I15" s="49">
        <v>0</v>
      </c>
      <c r="J15" s="49">
        <v>45181013</v>
      </c>
      <c r="K15" s="49">
        <f t="shared" si="0"/>
        <v>45181013</v>
      </c>
      <c r="L15" s="48">
        <f t="shared" si="1"/>
        <v>8.2147296363636366E-2</v>
      </c>
    </row>
    <row r="16" spans="1:13" x14ac:dyDescent="0.3">
      <c r="A16" s="28" t="s">
        <v>41</v>
      </c>
      <c r="B16" s="23" t="s">
        <v>103</v>
      </c>
      <c r="C16" s="23" t="s">
        <v>110</v>
      </c>
      <c r="D16" s="28">
        <v>332010500100089</v>
      </c>
      <c r="E16" s="23" t="s">
        <v>112</v>
      </c>
      <c r="F16" s="49">
        <v>276059719</v>
      </c>
      <c r="G16" s="49">
        <v>23940281</v>
      </c>
      <c r="H16" s="49">
        <v>300000000</v>
      </c>
      <c r="I16" s="49">
        <v>0</v>
      </c>
      <c r="J16" s="49">
        <v>0</v>
      </c>
      <c r="K16" s="49">
        <f t="shared" si="0"/>
        <v>0</v>
      </c>
      <c r="L16" s="48">
        <f t="shared" si="1"/>
        <v>0</v>
      </c>
    </row>
    <row r="17" spans="1:12" x14ac:dyDescent="0.3">
      <c r="A17" s="28" t="s">
        <v>41</v>
      </c>
      <c r="B17" s="23" t="s">
        <v>103</v>
      </c>
      <c r="C17" s="23" t="s">
        <v>113</v>
      </c>
      <c r="D17" s="28" t="s">
        <v>114</v>
      </c>
      <c r="E17" s="23" t="s">
        <v>115</v>
      </c>
      <c r="F17" s="49">
        <v>778059719</v>
      </c>
      <c r="G17" s="49">
        <v>471752645</v>
      </c>
      <c r="H17" s="49">
        <v>1249812364</v>
      </c>
      <c r="I17" s="49">
        <v>0</v>
      </c>
      <c r="J17" s="49">
        <v>444993377</v>
      </c>
      <c r="K17" s="49">
        <f t="shared" si="0"/>
        <v>444993377</v>
      </c>
      <c r="L17" s="48">
        <f t="shared" si="1"/>
        <v>0.3560481475601725</v>
      </c>
    </row>
    <row r="18" spans="1:12" x14ac:dyDescent="0.3">
      <c r="A18" s="28" t="s">
        <v>41</v>
      </c>
      <c r="B18" s="23" t="s">
        <v>103</v>
      </c>
      <c r="C18" s="23" t="s">
        <v>116</v>
      </c>
      <c r="D18" s="28" t="s">
        <v>117</v>
      </c>
      <c r="E18" s="23" t="s">
        <v>118</v>
      </c>
      <c r="F18" s="49">
        <v>778059719</v>
      </c>
      <c r="G18" s="49">
        <v>471752645</v>
      </c>
      <c r="H18" s="49">
        <v>1249812364</v>
      </c>
      <c r="I18" s="49">
        <v>0</v>
      </c>
      <c r="J18" s="49">
        <v>444993377</v>
      </c>
      <c r="K18" s="49">
        <f t="shared" si="0"/>
        <v>444993377</v>
      </c>
      <c r="L18" s="48">
        <f t="shared" si="1"/>
        <v>0.3560481475601725</v>
      </c>
    </row>
    <row r="19" spans="1:12" x14ac:dyDescent="0.3">
      <c r="A19" s="28" t="s">
        <v>42</v>
      </c>
      <c r="B19" s="23" t="s">
        <v>119</v>
      </c>
      <c r="C19" s="23"/>
      <c r="D19" s="28"/>
      <c r="E19" s="23"/>
      <c r="F19" s="49">
        <v>3555151885</v>
      </c>
      <c r="G19" s="49">
        <v>0</v>
      </c>
      <c r="H19" s="49">
        <v>3555151885</v>
      </c>
      <c r="I19" s="49">
        <v>0</v>
      </c>
      <c r="J19" s="49">
        <v>3500000000</v>
      </c>
      <c r="K19" s="49">
        <f t="shared" si="0"/>
        <v>3500000000</v>
      </c>
      <c r="L19" s="48">
        <f t="shared" si="1"/>
        <v>0.98448677109051275</v>
      </c>
    </row>
    <row r="20" spans="1:12" x14ac:dyDescent="0.3">
      <c r="A20" s="28" t="s">
        <v>43</v>
      </c>
      <c r="B20" s="23" t="s">
        <v>120</v>
      </c>
      <c r="C20" s="23"/>
      <c r="D20" s="28"/>
      <c r="E20" s="23"/>
      <c r="F20" s="49">
        <v>3555151885</v>
      </c>
      <c r="G20" s="49">
        <v>0</v>
      </c>
      <c r="H20" s="49">
        <v>3555151885</v>
      </c>
      <c r="I20" s="49">
        <v>0</v>
      </c>
      <c r="J20" s="49">
        <v>3500000000</v>
      </c>
      <c r="K20" s="49">
        <f t="shared" si="0"/>
        <v>3500000000</v>
      </c>
      <c r="L20" s="48">
        <f t="shared" si="1"/>
        <v>0.98448677109051275</v>
      </c>
    </row>
    <row r="21" spans="1:12" x14ac:dyDescent="0.3">
      <c r="A21" s="28" t="s">
        <v>44</v>
      </c>
      <c r="B21" s="23" t="s">
        <v>121</v>
      </c>
      <c r="C21" s="23" t="s">
        <v>107</v>
      </c>
      <c r="D21" s="28" t="s">
        <v>108</v>
      </c>
      <c r="E21" s="23" t="s">
        <v>109</v>
      </c>
      <c r="F21" s="49">
        <v>3555151885</v>
      </c>
      <c r="G21" s="49">
        <v>0</v>
      </c>
      <c r="H21" s="49">
        <v>3555151885</v>
      </c>
      <c r="I21" s="49">
        <v>0</v>
      </c>
      <c r="J21" s="49">
        <v>3500000000</v>
      </c>
      <c r="K21" s="49">
        <f t="shared" si="0"/>
        <v>3500000000</v>
      </c>
      <c r="L21" s="48">
        <f t="shared" si="1"/>
        <v>0.98448677109051275</v>
      </c>
    </row>
    <row r="22" spans="1:12" x14ac:dyDescent="0.3">
      <c r="A22" s="28" t="s">
        <v>44</v>
      </c>
      <c r="B22" s="23" t="s">
        <v>121</v>
      </c>
      <c r="C22" s="23" t="s">
        <v>110</v>
      </c>
      <c r="D22" s="28">
        <v>331110500102965</v>
      </c>
      <c r="E22" s="23" t="s">
        <v>122</v>
      </c>
      <c r="F22" s="49">
        <v>3555151885</v>
      </c>
      <c r="G22" s="49">
        <v>0</v>
      </c>
      <c r="H22" s="49">
        <v>3555151885</v>
      </c>
      <c r="I22" s="49">
        <v>0</v>
      </c>
      <c r="J22" s="49">
        <v>3500000000</v>
      </c>
      <c r="K22" s="49">
        <f t="shared" si="0"/>
        <v>3500000000</v>
      </c>
      <c r="L22" s="48">
        <f t="shared" si="1"/>
        <v>0.98448677109051275</v>
      </c>
    </row>
    <row r="23" spans="1:12" x14ac:dyDescent="0.3">
      <c r="A23" s="28" t="s">
        <v>44</v>
      </c>
      <c r="B23" s="23" t="s">
        <v>121</v>
      </c>
      <c r="C23" s="23" t="s">
        <v>113</v>
      </c>
      <c r="D23" s="28" t="s">
        <v>123</v>
      </c>
      <c r="E23" s="23" t="s">
        <v>124</v>
      </c>
      <c r="F23" s="49">
        <v>3555151885</v>
      </c>
      <c r="G23" s="49">
        <v>0</v>
      </c>
      <c r="H23" s="49">
        <v>3555151885</v>
      </c>
      <c r="I23" s="49">
        <v>0</v>
      </c>
      <c r="J23" s="49">
        <v>3500000000</v>
      </c>
      <c r="K23" s="49">
        <f t="shared" si="0"/>
        <v>3500000000</v>
      </c>
      <c r="L23" s="48">
        <v>1</v>
      </c>
    </row>
    <row r="24" spans="1:12" x14ac:dyDescent="0.3">
      <c r="A24" s="28" t="s">
        <v>44</v>
      </c>
      <c r="B24" s="23" t="s">
        <v>121</v>
      </c>
      <c r="C24" s="23" t="s">
        <v>116</v>
      </c>
      <c r="D24" s="28" t="s">
        <v>117</v>
      </c>
      <c r="E24" s="23" t="s">
        <v>118</v>
      </c>
      <c r="F24" s="49">
        <v>3555151885</v>
      </c>
      <c r="G24" s="49">
        <v>0</v>
      </c>
      <c r="H24" s="49">
        <v>3555151885</v>
      </c>
      <c r="I24" s="49">
        <v>0</v>
      </c>
      <c r="J24" s="49">
        <v>3500000000</v>
      </c>
      <c r="K24" s="49">
        <f t="shared" si="0"/>
        <v>3500000000</v>
      </c>
      <c r="L24" s="48">
        <v>1</v>
      </c>
    </row>
    <row r="25" spans="1:12" x14ac:dyDescent="0.3">
      <c r="A25" s="28" t="s">
        <v>45</v>
      </c>
      <c r="B25" s="23" t="s">
        <v>27</v>
      </c>
      <c r="C25" s="23"/>
      <c r="D25" s="28"/>
      <c r="E25" s="23"/>
      <c r="F25" s="49">
        <v>100000000</v>
      </c>
      <c r="G25" s="49">
        <v>474856084</v>
      </c>
      <c r="H25" s="49">
        <v>574856084</v>
      </c>
      <c r="I25" s="49">
        <f>+I26+I31+I38+I45</f>
        <v>438367763</v>
      </c>
      <c r="J25" s="49">
        <f>485400016-I31</f>
        <v>47032253</v>
      </c>
      <c r="K25" s="49">
        <f>+I25+J25</f>
        <v>485400016</v>
      </c>
      <c r="L25" s="48">
        <f t="shared" si="1"/>
        <v>0.84438528096016463</v>
      </c>
    </row>
    <row r="26" spans="1:12" x14ac:dyDescent="0.3">
      <c r="A26" s="28" t="s">
        <v>46</v>
      </c>
      <c r="B26" s="23" t="s">
        <v>125</v>
      </c>
      <c r="C26" s="23"/>
      <c r="D26" s="28"/>
      <c r="E26" s="23"/>
      <c r="F26" s="49">
        <v>100000000</v>
      </c>
      <c r="G26" s="49">
        <v>0</v>
      </c>
      <c r="H26" s="49">
        <v>100000000</v>
      </c>
      <c r="I26" s="49">
        <v>0</v>
      </c>
      <c r="J26" s="49">
        <v>45372806</v>
      </c>
      <c r="K26" s="49">
        <f t="shared" si="0"/>
        <v>45372806</v>
      </c>
      <c r="L26" s="48">
        <v>1</v>
      </c>
    </row>
    <row r="27" spans="1:12" x14ac:dyDescent="0.3">
      <c r="A27" s="28" t="s">
        <v>47</v>
      </c>
      <c r="B27" s="23" t="s">
        <v>126</v>
      </c>
      <c r="C27" s="23" t="s">
        <v>107</v>
      </c>
      <c r="D27" s="28" t="s">
        <v>108</v>
      </c>
      <c r="E27" s="23" t="s">
        <v>109</v>
      </c>
      <c r="F27" s="49">
        <v>100000000</v>
      </c>
      <c r="G27" s="49">
        <v>0</v>
      </c>
      <c r="H27" s="49">
        <v>100000000</v>
      </c>
      <c r="I27" s="49">
        <v>0</v>
      </c>
      <c r="J27" s="49">
        <v>45372806</v>
      </c>
      <c r="K27" s="49">
        <f t="shared" si="0"/>
        <v>45372806</v>
      </c>
      <c r="L27" s="48">
        <v>1</v>
      </c>
    </row>
    <row r="28" spans="1:12" x14ac:dyDescent="0.3">
      <c r="A28" s="28" t="s">
        <v>47</v>
      </c>
      <c r="B28" s="23" t="s">
        <v>126</v>
      </c>
      <c r="C28" s="23" t="s">
        <v>113</v>
      </c>
      <c r="D28" s="28" t="s">
        <v>127</v>
      </c>
      <c r="E28" s="23" t="s">
        <v>128</v>
      </c>
      <c r="F28" s="49">
        <v>100000000</v>
      </c>
      <c r="G28" s="49">
        <v>0</v>
      </c>
      <c r="H28" s="49">
        <v>100000000</v>
      </c>
      <c r="I28" s="49">
        <v>0</v>
      </c>
      <c r="J28" s="49">
        <v>45372806</v>
      </c>
      <c r="K28" s="49">
        <f t="shared" si="0"/>
        <v>45372806</v>
      </c>
      <c r="L28" s="48">
        <f t="shared" ref="L28:L34" si="2">+K28/H28</f>
        <v>0.45372805999999999</v>
      </c>
    </row>
    <row r="29" spans="1:12" x14ac:dyDescent="0.3">
      <c r="A29" s="28" t="s">
        <v>47</v>
      </c>
      <c r="B29" s="23" t="s">
        <v>126</v>
      </c>
      <c r="C29" s="23" t="s">
        <v>129</v>
      </c>
      <c r="D29" s="28" t="s">
        <v>47</v>
      </c>
      <c r="E29" s="23" t="s">
        <v>36</v>
      </c>
      <c r="F29" s="49">
        <v>100000000</v>
      </c>
      <c r="G29" s="49">
        <v>0</v>
      </c>
      <c r="H29" s="49">
        <v>100000000</v>
      </c>
      <c r="I29" s="49">
        <v>0</v>
      </c>
      <c r="J29" s="49">
        <v>45372806</v>
      </c>
      <c r="K29" s="49">
        <f t="shared" si="0"/>
        <v>45372806</v>
      </c>
      <c r="L29" s="48">
        <v>1</v>
      </c>
    </row>
    <row r="30" spans="1:12" x14ac:dyDescent="0.3">
      <c r="A30" s="28" t="s">
        <v>47</v>
      </c>
      <c r="B30" s="23" t="s">
        <v>126</v>
      </c>
      <c r="C30" s="23" t="s">
        <v>116</v>
      </c>
      <c r="D30" s="28" t="s">
        <v>117</v>
      </c>
      <c r="E30" s="23" t="s">
        <v>118</v>
      </c>
      <c r="F30" s="49">
        <v>100000000</v>
      </c>
      <c r="G30" s="49">
        <v>0</v>
      </c>
      <c r="H30" s="49">
        <v>100000000</v>
      </c>
      <c r="I30" s="49">
        <v>0</v>
      </c>
      <c r="J30" s="49">
        <v>45372806</v>
      </c>
      <c r="K30" s="49">
        <f>+I30+J30</f>
        <v>45372806</v>
      </c>
      <c r="L30" s="48">
        <v>1</v>
      </c>
    </row>
    <row r="31" spans="1:12" x14ac:dyDescent="0.3">
      <c r="A31" s="28" t="s">
        <v>48</v>
      </c>
      <c r="B31" s="23" t="s">
        <v>130</v>
      </c>
      <c r="C31" s="23"/>
      <c r="D31" s="28"/>
      <c r="E31" s="23"/>
      <c r="F31" s="49">
        <v>0</v>
      </c>
      <c r="G31" s="49">
        <v>438367763</v>
      </c>
      <c r="H31" s="49">
        <v>438367763</v>
      </c>
      <c r="I31" s="49">
        <v>438367763</v>
      </c>
      <c r="J31" s="49">
        <v>0</v>
      </c>
      <c r="K31" s="49">
        <f>+I31+J31</f>
        <v>438367763</v>
      </c>
      <c r="L31" s="48">
        <f t="shared" si="2"/>
        <v>1</v>
      </c>
    </row>
    <row r="32" spans="1:12" x14ac:dyDescent="0.3">
      <c r="A32" s="28" t="s">
        <v>49</v>
      </c>
      <c r="B32" s="23" t="s">
        <v>131</v>
      </c>
      <c r="C32" s="23" t="s">
        <v>107</v>
      </c>
      <c r="D32" s="28" t="s">
        <v>108</v>
      </c>
      <c r="E32" s="23" t="s">
        <v>109</v>
      </c>
      <c r="F32" s="49">
        <v>0</v>
      </c>
      <c r="G32" s="49">
        <v>21883476</v>
      </c>
      <c r="H32" s="49">
        <v>21883476</v>
      </c>
      <c r="I32" s="49">
        <v>21883476</v>
      </c>
      <c r="J32" s="49">
        <v>0</v>
      </c>
      <c r="K32" s="49">
        <f t="shared" ref="K32:K36" si="3">+I32+J32</f>
        <v>21883476</v>
      </c>
      <c r="L32" s="48">
        <v>1</v>
      </c>
    </row>
    <row r="33" spans="1:12" x14ac:dyDescent="0.3">
      <c r="A33" s="28" t="s">
        <v>49</v>
      </c>
      <c r="B33" s="23" t="s">
        <v>131</v>
      </c>
      <c r="C33" s="23" t="s">
        <v>113</v>
      </c>
      <c r="D33" s="28" t="s">
        <v>132</v>
      </c>
      <c r="E33" s="23" t="s">
        <v>133</v>
      </c>
      <c r="F33" s="49">
        <v>0</v>
      </c>
      <c r="G33" s="49">
        <v>21883476</v>
      </c>
      <c r="H33" s="49">
        <v>21883476</v>
      </c>
      <c r="I33" s="49">
        <v>21883476</v>
      </c>
      <c r="J33" s="49">
        <v>0</v>
      </c>
      <c r="K33" s="49">
        <f t="shared" si="3"/>
        <v>21883476</v>
      </c>
      <c r="L33" s="48">
        <v>1</v>
      </c>
    </row>
    <row r="34" spans="1:12" x14ac:dyDescent="0.3">
      <c r="A34" s="28" t="s">
        <v>49</v>
      </c>
      <c r="B34" s="23" t="s">
        <v>131</v>
      </c>
      <c r="C34" s="23" t="s">
        <v>116</v>
      </c>
      <c r="D34" s="28" t="s">
        <v>117</v>
      </c>
      <c r="E34" s="23" t="s">
        <v>118</v>
      </c>
      <c r="F34" s="49">
        <v>0</v>
      </c>
      <c r="G34" s="49">
        <v>21883476</v>
      </c>
      <c r="H34" s="49">
        <v>21883476</v>
      </c>
      <c r="I34" s="49">
        <v>21883476</v>
      </c>
      <c r="J34" s="49">
        <v>0</v>
      </c>
      <c r="K34" s="49">
        <f t="shared" si="3"/>
        <v>21883476</v>
      </c>
      <c r="L34" s="48">
        <f t="shared" si="2"/>
        <v>1</v>
      </c>
    </row>
    <row r="35" spans="1:12" x14ac:dyDescent="0.3">
      <c r="A35" s="28" t="s">
        <v>94</v>
      </c>
      <c r="B35" s="23" t="s">
        <v>134</v>
      </c>
      <c r="C35" s="23" t="s">
        <v>107</v>
      </c>
      <c r="D35" s="28" t="s">
        <v>108</v>
      </c>
      <c r="E35" s="23" t="s">
        <v>109</v>
      </c>
      <c r="F35" s="49">
        <v>0</v>
      </c>
      <c r="G35" s="49">
        <v>416484287</v>
      </c>
      <c r="H35" s="49">
        <v>416484287</v>
      </c>
      <c r="I35" s="49">
        <v>416484287</v>
      </c>
      <c r="J35" s="49">
        <v>0</v>
      </c>
      <c r="K35" s="49">
        <f t="shared" si="3"/>
        <v>416484287</v>
      </c>
      <c r="L35" s="48">
        <v>1</v>
      </c>
    </row>
    <row r="36" spans="1:12" x14ac:dyDescent="0.3">
      <c r="A36" s="28" t="s">
        <v>94</v>
      </c>
      <c r="B36" s="23" t="s">
        <v>134</v>
      </c>
      <c r="C36" s="23" t="s">
        <v>113</v>
      </c>
      <c r="D36" s="28" t="s">
        <v>123</v>
      </c>
      <c r="E36" s="23" t="s">
        <v>124</v>
      </c>
      <c r="F36" s="49">
        <v>0</v>
      </c>
      <c r="G36" s="49">
        <v>416484287</v>
      </c>
      <c r="H36" s="49">
        <v>416484287</v>
      </c>
      <c r="I36" s="49">
        <v>416484287</v>
      </c>
      <c r="J36" s="49">
        <v>0</v>
      </c>
      <c r="K36" s="49">
        <f t="shared" si="3"/>
        <v>416484287</v>
      </c>
      <c r="L36" s="48">
        <v>1</v>
      </c>
    </row>
    <row r="37" spans="1:12" x14ac:dyDescent="0.3">
      <c r="A37" s="28" t="s">
        <v>94</v>
      </c>
      <c r="B37" s="23" t="s">
        <v>134</v>
      </c>
      <c r="C37" s="23" t="s">
        <v>116</v>
      </c>
      <c r="D37" s="28" t="s">
        <v>117</v>
      </c>
      <c r="E37" s="23" t="s">
        <v>118</v>
      </c>
      <c r="F37" s="49">
        <v>0</v>
      </c>
      <c r="G37" s="49">
        <v>416484287</v>
      </c>
      <c r="H37" s="49">
        <v>416484287</v>
      </c>
      <c r="I37" s="49">
        <v>416484287</v>
      </c>
      <c r="J37" s="49">
        <v>0</v>
      </c>
      <c r="K37" s="49">
        <f t="shared" si="0"/>
        <v>416484287</v>
      </c>
      <c r="L37" s="48">
        <v>1</v>
      </c>
    </row>
    <row r="38" spans="1:12" x14ac:dyDescent="0.3">
      <c r="A38" s="28" t="s">
        <v>92</v>
      </c>
      <c r="B38" s="23" t="s">
        <v>135</v>
      </c>
      <c r="C38" s="23"/>
      <c r="D38" s="28"/>
      <c r="E38" s="23"/>
      <c r="F38" s="49">
        <v>0</v>
      </c>
      <c r="G38" s="49">
        <v>0</v>
      </c>
      <c r="H38" s="49">
        <v>0</v>
      </c>
      <c r="I38" s="49">
        <v>0</v>
      </c>
      <c r="J38" s="49">
        <v>1659416</v>
      </c>
      <c r="K38" s="49">
        <f t="shared" si="0"/>
        <v>1659416</v>
      </c>
      <c r="L38" s="48">
        <v>1</v>
      </c>
    </row>
    <row r="39" spans="1:12" x14ac:dyDescent="0.3">
      <c r="A39" s="28" t="s">
        <v>93</v>
      </c>
      <c r="B39" s="23" t="s">
        <v>136</v>
      </c>
      <c r="C39" s="23" t="s">
        <v>107</v>
      </c>
      <c r="D39" s="28" t="s">
        <v>108</v>
      </c>
      <c r="E39" s="23" t="s">
        <v>109</v>
      </c>
      <c r="F39" s="49">
        <v>0</v>
      </c>
      <c r="G39" s="49">
        <v>0</v>
      </c>
      <c r="H39" s="49">
        <v>0</v>
      </c>
      <c r="I39" s="49">
        <v>0</v>
      </c>
      <c r="J39" s="49">
        <v>1622016</v>
      </c>
      <c r="K39" s="49">
        <f t="shared" si="0"/>
        <v>1622016</v>
      </c>
      <c r="L39" s="48">
        <v>1</v>
      </c>
    </row>
    <row r="40" spans="1:12" x14ac:dyDescent="0.3">
      <c r="A40" s="28" t="s">
        <v>93</v>
      </c>
      <c r="B40" s="23" t="s">
        <v>136</v>
      </c>
      <c r="C40" s="23" t="s">
        <v>113</v>
      </c>
      <c r="D40" s="28" t="s">
        <v>123</v>
      </c>
      <c r="E40" s="23" t="s">
        <v>124</v>
      </c>
      <c r="F40" s="49">
        <v>0</v>
      </c>
      <c r="G40" s="49">
        <v>0</v>
      </c>
      <c r="H40" s="49">
        <v>0</v>
      </c>
      <c r="I40" s="49">
        <v>0</v>
      </c>
      <c r="J40" s="49">
        <v>1622016</v>
      </c>
      <c r="K40" s="49">
        <f t="shared" si="0"/>
        <v>1622016</v>
      </c>
      <c r="L40" s="48">
        <v>1</v>
      </c>
    </row>
    <row r="41" spans="1:12" x14ac:dyDescent="0.3">
      <c r="A41" s="28" t="s">
        <v>93</v>
      </c>
      <c r="B41" s="23" t="s">
        <v>136</v>
      </c>
      <c r="C41" s="23" t="s">
        <v>116</v>
      </c>
      <c r="D41" s="28" t="s">
        <v>117</v>
      </c>
      <c r="E41" s="23" t="s">
        <v>118</v>
      </c>
      <c r="F41" s="49">
        <v>0</v>
      </c>
      <c r="G41" s="49">
        <v>0</v>
      </c>
      <c r="H41" s="49">
        <v>0</v>
      </c>
      <c r="I41" s="49">
        <v>0</v>
      </c>
      <c r="J41" s="49">
        <v>1622016</v>
      </c>
      <c r="K41" s="49">
        <f t="shared" si="0"/>
        <v>1622016</v>
      </c>
      <c r="L41" s="48">
        <v>1</v>
      </c>
    </row>
    <row r="42" spans="1:12" x14ac:dyDescent="0.3">
      <c r="A42" s="28" t="s">
        <v>269</v>
      </c>
      <c r="B42" s="23" t="s">
        <v>270</v>
      </c>
      <c r="C42" s="23" t="s">
        <v>107</v>
      </c>
      <c r="D42" s="28" t="s">
        <v>108</v>
      </c>
      <c r="E42" s="23" t="s">
        <v>109</v>
      </c>
      <c r="F42" s="49">
        <v>0</v>
      </c>
      <c r="G42" s="49">
        <v>0</v>
      </c>
      <c r="H42" s="49">
        <v>0</v>
      </c>
      <c r="I42" s="49">
        <v>0</v>
      </c>
      <c r="J42" s="49">
        <v>37400</v>
      </c>
      <c r="K42" s="49">
        <f t="shared" si="0"/>
        <v>37400</v>
      </c>
      <c r="L42" s="48">
        <v>1</v>
      </c>
    </row>
    <row r="43" spans="1:12" x14ac:dyDescent="0.3">
      <c r="A43" s="28" t="s">
        <v>269</v>
      </c>
      <c r="B43" s="23" t="s">
        <v>270</v>
      </c>
      <c r="C43" s="23" t="s">
        <v>113</v>
      </c>
      <c r="D43" s="28" t="s">
        <v>123</v>
      </c>
      <c r="E43" s="23" t="s">
        <v>124</v>
      </c>
      <c r="F43" s="49">
        <v>0</v>
      </c>
      <c r="G43" s="49">
        <v>0</v>
      </c>
      <c r="H43" s="49">
        <v>0</v>
      </c>
      <c r="I43" s="49">
        <v>0</v>
      </c>
      <c r="J43" s="49">
        <v>37400</v>
      </c>
      <c r="K43" s="49">
        <f t="shared" si="0"/>
        <v>37400</v>
      </c>
      <c r="L43" s="48">
        <v>1</v>
      </c>
    </row>
    <row r="44" spans="1:12" x14ac:dyDescent="0.3">
      <c r="A44" s="28" t="s">
        <v>269</v>
      </c>
      <c r="B44" s="23" t="s">
        <v>270</v>
      </c>
      <c r="C44" s="23" t="s">
        <v>116</v>
      </c>
      <c r="D44" s="28" t="s">
        <v>117</v>
      </c>
      <c r="E44" s="23" t="s">
        <v>118</v>
      </c>
      <c r="F44" s="49">
        <v>0</v>
      </c>
      <c r="G44" s="49">
        <v>0</v>
      </c>
      <c r="H44" s="49">
        <v>0</v>
      </c>
      <c r="I44" s="49"/>
      <c r="J44" s="49">
        <v>37400</v>
      </c>
      <c r="K44" s="49">
        <f t="shared" si="0"/>
        <v>37400</v>
      </c>
      <c r="L44" s="48">
        <v>1</v>
      </c>
    </row>
    <row r="45" spans="1:12" x14ac:dyDescent="0.3">
      <c r="A45" s="28" t="s">
        <v>50</v>
      </c>
      <c r="B45" s="23" t="s">
        <v>137</v>
      </c>
      <c r="C45" s="23"/>
      <c r="D45" s="28"/>
      <c r="E45" s="23"/>
      <c r="F45" s="49">
        <v>0</v>
      </c>
      <c r="G45" s="49">
        <v>36488321</v>
      </c>
      <c r="H45" s="49">
        <v>36488321</v>
      </c>
      <c r="I45" s="49"/>
      <c r="J45" s="49">
        <v>31</v>
      </c>
      <c r="K45" s="49">
        <f t="shared" si="0"/>
        <v>31</v>
      </c>
      <c r="L45" s="48">
        <v>1</v>
      </c>
    </row>
    <row r="46" spans="1:12" x14ac:dyDescent="0.3">
      <c r="A46" s="28" t="s">
        <v>51</v>
      </c>
      <c r="B46" s="23" t="s">
        <v>138</v>
      </c>
      <c r="C46" s="23" t="s">
        <v>107</v>
      </c>
      <c r="D46" s="28" t="s">
        <v>108</v>
      </c>
      <c r="E46" s="23" t="s">
        <v>109</v>
      </c>
      <c r="F46" s="49">
        <v>0</v>
      </c>
      <c r="G46" s="49">
        <v>36488321</v>
      </c>
      <c r="H46" s="49">
        <v>36488321</v>
      </c>
      <c r="I46" s="49"/>
      <c r="J46" s="49">
        <v>31</v>
      </c>
      <c r="K46" s="49">
        <f t="shared" si="0"/>
        <v>31</v>
      </c>
      <c r="L46" s="48">
        <v>1</v>
      </c>
    </row>
    <row r="47" spans="1:12" x14ac:dyDescent="0.3">
      <c r="A47" s="28" t="s">
        <v>51</v>
      </c>
      <c r="B47" s="23" t="s">
        <v>138</v>
      </c>
      <c r="C47" s="23" t="s">
        <v>113</v>
      </c>
      <c r="D47" s="28" t="s">
        <v>139</v>
      </c>
      <c r="E47" s="23" t="s">
        <v>140</v>
      </c>
      <c r="F47" s="49">
        <v>0</v>
      </c>
      <c r="G47" s="49">
        <v>36488321</v>
      </c>
      <c r="H47" s="49">
        <v>36488321</v>
      </c>
      <c r="I47" s="49"/>
      <c r="J47" s="49">
        <v>31</v>
      </c>
      <c r="K47" s="49">
        <f t="shared" si="0"/>
        <v>31</v>
      </c>
      <c r="L47" s="48">
        <v>1</v>
      </c>
    </row>
    <row r="48" spans="1:12" x14ac:dyDescent="0.3">
      <c r="A48" s="28" t="s">
        <v>51</v>
      </c>
      <c r="B48" s="23" t="s">
        <v>138</v>
      </c>
      <c r="C48" s="23" t="s">
        <v>116</v>
      </c>
      <c r="D48" s="28" t="s">
        <v>117</v>
      </c>
      <c r="E48" s="23" t="s">
        <v>118</v>
      </c>
      <c r="F48" s="49">
        <v>0</v>
      </c>
      <c r="G48" s="49">
        <v>36488321</v>
      </c>
      <c r="H48" s="49">
        <v>36488321</v>
      </c>
      <c r="I48" s="49"/>
      <c r="J48" s="49">
        <v>31</v>
      </c>
      <c r="K48" s="49">
        <f t="shared" si="0"/>
        <v>31</v>
      </c>
      <c r="L48" s="48">
        <v>1</v>
      </c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BA4E-144B-4985-A6A3-F937187725AB}">
  <dimension ref="A1:P212"/>
  <sheetViews>
    <sheetView tabSelected="1" workbookViewId="0">
      <selection sqref="A1:O1"/>
    </sheetView>
  </sheetViews>
  <sheetFormatPr baseColWidth="10" defaultRowHeight="16.5" x14ac:dyDescent="0.3"/>
  <cols>
    <col min="1" max="1" width="23.28515625" style="22" bestFit="1" customWidth="1"/>
    <col min="2" max="2" width="170.140625" style="22" bestFit="1" customWidth="1"/>
    <col min="3" max="3" width="17.28515625" style="22" bestFit="1" customWidth="1"/>
    <col min="4" max="4" width="11.140625" style="22" customWidth="1"/>
    <col min="5" max="5" width="21.28515625" style="22" bestFit="1" customWidth="1"/>
    <col min="6" max="10" width="16.85546875" style="22" bestFit="1" customWidth="1"/>
    <col min="11" max="11" width="21.28515625" style="22" customWidth="1"/>
    <col min="12" max="12" width="16.85546875" style="22" bestFit="1" customWidth="1"/>
    <col min="13" max="13" width="16.85546875" style="22" customWidth="1"/>
    <col min="14" max="14" width="16.85546875" style="22" bestFit="1" customWidth="1"/>
    <col min="15" max="15" width="14.28515625" style="22" customWidth="1"/>
    <col min="16" max="16384" width="11.42578125" style="22"/>
  </cols>
  <sheetData>
    <row r="1" spans="1:16" s="64" customFormat="1" ht="18" x14ac:dyDescent="0.3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 ht="18" x14ac:dyDescent="0.3">
      <c r="A2" s="65" t="s">
        <v>265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7"/>
    </row>
    <row r="3" spans="1:16" ht="18" x14ac:dyDescent="0.3">
      <c r="A3" s="65" t="s">
        <v>287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57"/>
    </row>
    <row r="4" spans="1:16" ht="18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7"/>
    </row>
    <row r="6" spans="1:16" ht="49.5" x14ac:dyDescent="0.3">
      <c r="A6" s="17" t="s">
        <v>11</v>
      </c>
      <c r="B6" s="17" t="s">
        <v>12</v>
      </c>
      <c r="C6" s="17" t="s">
        <v>141</v>
      </c>
      <c r="D6" s="17" t="s">
        <v>142</v>
      </c>
      <c r="E6" s="17" t="s">
        <v>143</v>
      </c>
      <c r="F6" s="18" t="s">
        <v>1</v>
      </c>
      <c r="G6" s="18" t="s">
        <v>28</v>
      </c>
      <c r="H6" s="18" t="s">
        <v>29</v>
      </c>
      <c r="I6" s="18" t="s">
        <v>15</v>
      </c>
      <c r="J6" s="18" t="s">
        <v>16</v>
      </c>
      <c r="K6" s="18" t="s">
        <v>17</v>
      </c>
      <c r="L6" s="18" t="s">
        <v>18</v>
      </c>
      <c r="M6" s="18" t="s">
        <v>19</v>
      </c>
      <c r="N6" s="18" t="s">
        <v>20</v>
      </c>
      <c r="O6" s="19" t="s">
        <v>21</v>
      </c>
    </row>
    <row r="7" spans="1:16" x14ac:dyDescent="0.3">
      <c r="A7" s="28">
        <v>2</v>
      </c>
      <c r="B7" s="23" t="s">
        <v>7</v>
      </c>
      <c r="C7" s="23"/>
      <c r="D7" s="23"/>
      <c r="E7" s="23"/>
      <c r="F7" s="49">
        <v>4433211604</v>
      </c>
      <c r="G7" s="49">
        <v>946608729</v>
      </c>
      <c r="H7" s="49">
        <v>45119448</v>
      </c>
      <c r="I7" s="49">
        <v>45119448</v>
      </c>
      <c r="J7" s="49">
        <v>5379820333</v>
      </c>
      <c r="K7" s="49">
        <v>2405858635</v>
      </c>
      <c r="L7" s="49">
        <v>2340728548</v>
      </c>
      <c r="M7" s="49">
        <v>1598940452</v>
      </c>
      <c r="N7" s="49">
        <v>1587154966</v>
      </c>
      <c r="O7" s="48">
        <f>+L7/J7</f>
        <v>0.43509418588607723</v>
      </c>
    </row>
    <row r="8" spans="1:16" x14ac:dyDescent="0.3">
      <c r="A8" s="28" t="s">
        <v>52</v>
      </c>
      <c r="B8" s="23" t="s">
        <v>144</v>
      </c>
      <c r="C8" s="23"/>
      <c r="D8" s="23"/>
      <c r="E8" s="23"/>
      <c r="F8" s="49">
        <v>4433211604</v>
      </c>
      <c r="G8" s="49">
        <v>946608729</v>
      </c>
      <c r="H8" s="49">
        <v>45119448</v>
      </c>
      <c r="I8" s="49">
        <v>45119448</v>
      </c>
      <c r="J8" s="49">
        <v>5379820333</v>
      </c>
      <c r="K8" s="49">
        <v>2405858635</v>
      </c>
      <c r="L8" s="49">
        <v>2340728548</v>
      </c>
      <c r="M8" s="49">
        <v>1598940452</v>
      </c>
      <c r="N8" s="49">
        <v>1587154966</v>
      </c>
      <c r="O8" s="48">
        <f t="shared" ref="O8:O71" si="0">+L8/J8</f>
        <v>0.43509418588607723</v>
      </c>
    </row>
    <row r="9" spans="1:16" x14ac:dyDescent="0.3">
      <c r="A9" s="28" t="s">
        <v>53</v>
      </c>
      <c r="B9" s="23" t="s">
        <v>145</v>
      </c>
      <c r="C9" s="23"/>
      <c r="D9" s="23"/>
      <c r="E9" s="23"/>
      <c r="F9" s="49">
        <v>3648522628</v>
      </c>
      <c r="G9" s="49">
        <v>104248602</v>
      </c>
      <c r="H9" s="49">
        <v>0</v>
      </c>
      <c r="I9" s="49">
        <v>0</v>
      </c>
      <c r="J9" s="49">
        <v>3752771230</v>
      </c>
      <c r="K9" s="49">
        <v>1160091349</v>
      </c>
      <c r="L9" s="49">
        <v>1160091349</v>
      </c>
      <c r="M9" s="49">
        <v>1160091349</v>
      </c>
      <c r="N9" s="49">
        <v>1160091349</v>
      </c>
      <c r="O9" s="48">
        <f t="shared" si="0"/>
        <v>0.30912924820093551</v>
      </c>
    </row>
    <row r="10" spans="1:16" x14ac:dyDescent="0.3">
      <c r="A10" s="28" t="s">
        <v>54</v>
      </c>
      <c r="B10" s="23" t="s">
        <v>146</v>
      </c>
      <c r="C10" s="23"/>
      <c r="D10" s="23"/>
      <c r="E10" s="23"/>
      <c r="F10" s="49">
        <v>3648522628</v>
      </c>
      <c r="G10" s="49">
        <v>104248602</v>
      </c>
      <c r="H10" s="49">
        <v>0</v>
      </c>
      <c r="I10" s="49">
        <v>0</v>
      </c>
      <c r="J10" s="49">
        <v>3752771230</v>
      </c>
      <c r="K10" s="49">
        <v>1160091349</v>
      </c>
      <c r="L10" s="49">
        <v>1160091349</v>
      </c>
      <c r="M10" s="49">
        <v>1160091349</v>
      </c>
      <c r="N10" s="49">
        <v>1160091349</v>
      </c>
      <c r="O10" s="48">
        <f t="shared" si="0"/>
        <v>0.30912924820093551</v>
      </c>
    </row>
    <row r="11" spans="1:16" x14ac:dyDescent="0.3">
      <c r="A11" s="28" t="s">
        <v>55</v>
      </c>
      <c r="B11" s="23" t="s">
        <v>147</v>
      </c>
      <c r="C11" s="23"/>
      <c r="D11" s="23"/>
      <c r="E11" s="23"/>
      <c r="F11" s="49">
        <v>2628568236</v>
      </c>
      <c r="G11" s="49">
        <v>97011410</v>
      </c>
      <c r="H11" s="49">
        <v>0</v>
      </c>
      <c r="I11" s="49">
        <v>0</v>
      </c>
      <c r="J11" s="49">
        <v>2725579646</v>
      </c>
      <c r="K11" s="49">
        <v>860640796</v>
      </c>
      <c r="L11" s="49">
        <v>860640796</v>
      </c>
      <c r="M11" s="49">
        <v>860640796</v>
      </c>
      <c r="N11" s="49">
        <v>860640796</v>
      </c>
      <c r="O11" s="48">
        <f t="shared" si="0"/>
        <v>0.31576431723910814</v>
      </c>
    </row>
    <row r="12" spans="1:16" x14ac:dyDescent="0.3">
      <c r="A12" s="28" t="s">
        <v>56</v>
      </c>
      <c r="B12" s="23" t="s">
        <v>148</v>
      </c>
      <c r="C12" s="23"/>
      <c r="D12" s="23"/>
      <c r="E12" s="23"/>
      <c r="F12" s="49">
        <v>2628568236</v>
      </c>
      <c r="G12" s="49">
        <v>97011410</v>
      </c>
      <c r="H12" s="49">
        <v>0</v>
      </c>
      <c r="I12" s="49">
        <v>0</v>
      </c>
      <c r="J12" s="49">
        <v>2725579646</v>
      </c>
      <c r="K12" s="49">
        <v>860640796</v>
      </c>
      <c r="L12" s="49">
        <v>860640796</v>
      </c>
      <c r="M12" s="49">
        <v>860640796</v>
      </c>
      <c r="N12" s="49">
        <v>860640796</v>
      </c>
      <c r="O12" s="48">
        <f t="shared" si="0"/>
        <v>0.31576431723910814</v>
      </c>
    </row>
    <row r="13" spans="1:16" x14ac:dyDescent="0.3">
      <c r="A13" s="28" t="s">
        <v>57</v>
      </c>
      <c r="B13" s="23" t="s">
        <v>149</v>
      </c>
      <c r="C13" s="23" t="s">
        <v>107</v>
      </c>
      <c r="D13" s="23" t="s">
        <v>108</v>
      </c>
      <c r="E13" s="23" t="s">
        <v>109</v>
      </c>
      <c r="F13" s="49">
        <v>2194861831</v>
      </c>
      <c r="G13" s="49">
        <v>97011410</v>
      </c>
      <c r="H13" s="49">
        <v>0</v>
      </c>
      <c r="I13" s="49">
        <v>0</v>
      </c>
      <c r="J13" s="49">
        <v>2291873241</v>
      </c>
      <c r="K13" s="49">
        <v>833520641</v>
      </c>
      <c r="L13" s="49">
        <v>833520641</v>
      </c>
      <c r="M13" s="49">
        <v>833520641</v>
      </c>
      <c r="N13" s="49">
        <v>833520641</v>
      </c>
      <c r="O13" s="48">
        <f t="shared" si="0"/>
        <v>0.36368531474119165</v>
      </c>
    </row>
    <row r="14" spans="1:16" x14ac:dyDescent="0.3">
      <c r="A14" s="28" t="s">
        <v>57</v>
      </c>
      <c r="B14" s="23" t="s">
        <v>149</v>
      </c>
      <c r="C14" s="23" t="s">
        <v>113</v>
      </c>
      <c r="D14" s="23" t="s">
        <v>114</v>
      </c>
      <c r="E14" s="23" t="s">
        <v>115</v>
      </c>
      <c r="F14" s="49">
        <v>0</v>
      </c>
      <c r="G14" s="49">
        <v>48000000</v>
      </c>
      <c r="H14" s="49">
        <v>0</v>
      </c>
      <c r="I14" s="49">
        <v>0</v>
      </c>
      <c r="J14" s="49">
        <v>48000000</v>
      </c>
      <c r="K14" s="49">
        <v>48000000</v>
      </c>
      <c r="L14" s="49">
        <v>48000000</v>
      </c>
      <c r="M14" s="49">
        <v>48000000</v>
      </c>
      <c r="N14" s="49">
        <v>48000000</v>
      </c>
      <c r="O14" s="48">
        <f t="shared" si="0"/>
        <v>1</v>
      </c>
    </row>
    <row r="15" spans="1:16" x14ac:dyDescent="0.3">
      <c r="A15" s="28" t="s">
        <v>57</v>
      </c>
      <c r="B15" s="23" t="s">
        <v>149</v>
      </c>
      <c r="C15" s="23" t="s">
        <v>113</v>
      </c>
      <c r="D15" s="23" t="s">
        <v>123</v>
      </c>
      <c r="E15" s="23" t="s">
        <v>124</v>
      </c>
      <c r="F15" s="49">
        <v>2194861831</v>
      </c>
      <c r="G15" s="49">
        <v>23940281</v>
      </c>
      <c r="H15" s="49">
        <v>0</v>
      </c>
      <c r="I15" s="49">
        <v>0</v>
      </c>
      <c r="J15" s="49">
        <v>2218802112</v>
      </c>
      <c r="K15" s="49">
        <v>760449512</v>
      </c>
      <c r="L15" s="49">
        <v>760449512</v>
      </c>
      <c r="M15" s="49">
        <v>760449512</v>
      </c>
      <c r="N15" s="49">
        <v>760449512</v>
      </c>
      <c r="O15" s="48">
        <f t="shared" si="0"/>
        <v>0.34272975849772402</v>
      </c>
    </row>
    <row r="16" spans="1:16" x14ac:dyDescent="0.3">
      <c r="A16" s="28" t="s">
        <v>57</v>
      </c>
      <c r="B16" s="23" t="s">
        <v>149</v>
      </c>
      <c r="C16" s="23" t="s">
        <v>113</v>
      </c>
      <c r="D16" s="23" t="s">
        <v>139</v>
      </c>
      <c r="E16" s="23" t="s">
        <v>140</v>
      </c>
      <c r="F16" s="49">
        <v>0</v>
      </c>
      <c r="G16" s="49">
        <v>25071129</v>
      </c>
      <c r="H16" s="49">
        <v>0</v>
      </c>
      <c r="I16" s="49">
        <v>0</v>
      </c>
      <c r="J16" s="49">
        <v>25071129</v>
      </c>
      <c r="K16" s="49">
        <v>25071129</v>
      </c>
      <c r="L16" s="49">
        <v>25071129</v>
      </c>
      <c r="M16" s="49">
        <v>25071129</v>
      </c>
      <c r="N16" s="49">
        <v>25071129</v>
      </c>
      <c r="O16" s="48">
        <f t="shared" si="0"/>
        <v>1</v>
      </c>
    </row>
    <row r="17" spans="1:15" x14ac:dyDescent="0.3">
      <c r="A17" s="28" t="s">
        <v>57</v>
      </c>
      <c r="B17" s="23" t="s">
        <v>149</v>
      </c>
      <c r="C17" s="23" t="s">
        <v>116</v>
      </c>
      <c r="D17" s="23" t="s">
        <v>117</v>
      </c>
      <c r="E17" s="23" t="s">
        <v>118</v>
      </c>
      <c r="F17" s="49">
        <v>2194861831</v>
      </c>
      <c r="G17" s="49">
        <v>97011410</v>
      </c>
      <c r="H17" s="49">
        <v>0</v>
      </c>
      <c r="I17" s="49">
        <v>0</v>
      </c>
      <c r="J17" s="49">
        <v>2291873241</v>
      </c>
      <c r="K17" s="49">
        <v>833520641</v>
      </c>
      <c r="L17" s="49">
        <v>833520641</v>
      </c>
      <c r="M17" s="49">
        <v>833520641</v>
      </c>
      <c r="N17" s="49">
        <v>833520641</v>
      </c>
      <c r="O17" s="48">
        <f t="shared" si="0"/>
        <v>0.36368531474119165</v>
      </c>
    </row>
    <row r="18" spans="1:15" x14ac:dyDescent="0.3">
      <c r="A18" s="28" t="s">
        <v>58</v>
      </c>
      <c r="B18" s="23" t="s">
        <v>150</v>
      </c>
      <c r="C18" s="23" t="s">
        <v>107</v>
      </c>
      <c r="D18" s="23" t="s">
        <v>108</v>
      </c>
      <c r="E18" s="23" t="s">
        <v>109</v>
      </c>
      <c r="F18" s="49">
        <v>1200000</v>
      </c>
      <c r="G18" s="49">
        <v>0</v>
      </c>
      <c r="H18" s="49">
        <v>0</v>
      </c>
      <c r="I18" s="49">
        <v>0</v>
      </c>
      <c r="J18" s="49">
        <v>1200000</v>
      </c>
      <c r="K18" s="49">
        <v>0</v>
      </c>
      <c r="L18" s="49">
        <v>0</v>
      </c>
      <c r="M18" s="49">
        <v>0</v>
      </c>
      <c r="N18" s="49">
        <v>0</v>
      </c>
      <c r="O18" s="48">
        <f t="shared" si="0"/>
        <v>0</v>
      </c>
    </row>
    <row r="19" spans="1:15" x14ac:dyDescent="0.3">
      <c r="A19" s="28" t="s">
        <v>58</v>
      </c>
      <c r="B19" s="23" t="s">
        <v>150</v>
      </c>
      <c r="C19" s="23" t="s">
        <v>113</v>
      </c>
      <c r="D19" s="23" t="s">
        <v>123</v>
      </c>
      <c r="E19" s="23" t="s">
        <v>124</v>
      </c>
      <c r="F19" s="49">
        <v>1200000</v>
      </c>
      <c r="G19" s="49">
        <v>0</v>
      </c>
      <c r="H19" s="49">
        <v>0</v>
      </c>
      <c r="I19" s="49">
        <v>0</v>
      </c>
      <c r="J19" s="49">
        <v>1200000</v>
      </c>
      <c r="K19" s="49">
        <v>0</v>
      </c>
      <c r="L19" s="49">
        <v>0</v>
      </c>
      <c r="M19" s="49">
        <v>0</v>
      </c>
      <c r="N19" s="49">
        <v>0</v>
      </c>
      <c r="O19" s="48">
        <f t="shared" si="0"/>
        <v>0</v>
      </c>
    </row>
    <row r="20" spans="1:15" x14ac:dyDescent="0.3">
      <c r="A20" s="28" t="s">
        <v>58</v>
      </c>
      <c r="B20" s="23" t="s">
        <v>150</v>
      </c>
      <c r="C20" s="23" t="s">
        <v>116</v>
      </c>
      <c r="D20" s="23" t="s">
        <v>117</v>
      </c>
      <c r="E20" s="23" t="s">
        <v>118</v>
      </c>
      <c r="F20" s="49">
        <v>1200000</v>
      </c>
      <c r="G20" s="49">
        <v>0</v>
      </c>
      <c r="H20" s="49">
        <v>0</v>
      </c>
      <c r="I20" s="49">
        <v>0</v>
      </c>
      <c r="J20" s="49">
        <v>1200000</v>
      </c>
      <c r="K20" s="49">
        <v>0</v>
      </c>
      <c r="L20" s="49">
        <v>0</v>
      </c>
      <c r="M20" s="49">
        <v>0</v>
      </c>
      <c r="N20" s="49">
        <v>0</v>
      </c>
      <c r="O20" s="48">
        <f t="shared" si="0"/>
        <v>0</v>
      </c>
    </row>
    <row r="21" spans="1:15" x14ac:dyDescent="0.3">
      <c r="A21" s="28" t="s">
        <v>59</v>
      </c>
      <c r="B21" s="23" t="s">
        <v>151</v>
      </c>
      <c r="C21" s="23" t="s">
        <v>107</v>
      </c>
      <c r="D21" s="23" t="s">
        <v>108</v>
      </c>
      <c r="E21" s="23" t="s">
        <v>109</v>
      </c>
      <c r="F21" s="49">
        <v>1334933</v>
      </c>
      <c r="G21" s="49">
        <v>0</v>
      </c>
      <c r="H21" s="49">
        <v>0</v>
      </c>
      <c r="I21" s="49">
        <v>0</v>
      </c>
      <c r="J21" s="49">
        <v>1334933</v>
      </c>
      <c r="K21" s="49">
        <v>574143</v>
      </c>
      <c r="L21" s="49">
        <v>574143</v>
      </c>
      <c r="M21" s="49">
        <v>574143</v>
      </c>
      <c r="N21" s="49">
        <v>574143</v>
      </c>
      <c r="O21" s="48">
        <f t="shared" si="0"/>
        <v>0.43009124802518178</v>
      </c>
    </row>
    <row r="22" spans="1:15" x14ac:dyDescent="0.3">
      <c r="A22" s="28" t="s">
        <v>59</v>
      </c>
      <c r="B22" s="23" t="s">
        <v>151</v>
      </c>
      <c r="C22" s="23" t="s">
        <v>113</v>
      </c>
      <c r="D22" s="23" t="s">
        <v>123</v>
      </c>
      <c r="E22" s="23" t="s">
        <v>124</v>
      </c>
      <c r="F22" s="49">
        <v>1334933</v>
      </c>
      <c r="G22" s="49">
        <v>0</v>
      </c>
      <c r="H22" s="49">
        <v>0</v>
      </c>
      <c r="I22" s="49">
        <v>0</v>
      </c>
      <c r="J22" s="49">
        <v>1334933</v>
      </c>
      <c r="K22" s="49">
        <v>574143</v>
      </c>
      <c r="L22" s="49">
        <v>574143</v>
      </c>
      <c r="M22" s="49">
        <v>574143</v>
      </c>
      <c r="N22" s="49">
        <v>574143</v>
      </c>
      <c r="O22" s="48">
        <f t="shared" si="0"/>
        <v>0.43009124802518178</v>
      </c>
    </row>
    <row r="23" spans="1:15" x14ac:dyDescent="0.3">
      <c r="A23" s="28" t="s">
        <v>59</v>
      </c>
      <c r="B23" s="23" t="s">
        <v>151</v>
      </c>
      <c r="C23" s="23" t="s">
        <v>116</v>
      </c>
      <c r="D23" s="23" t="s">
        <v>117</v>
      </c>
      <c r="E23" s="23" t="s">
        <v>118</v>
      </c>
      <c r="F23" s="49">
        <v>1334933</v>
      </c>
      <c r="G23" s="49">
        <v>0</v>
      </c>
      <c r="H23" s="49">
        <v>0</v>
      </c>
      <c r="I23" s="49">
        <v>0</v>
      </c>
      <c r="J23" s="49">
        <v>1334933</v>
      </c>
      <c r="K23" s="49">
        <v>574143</v>
      </c>
      <c r="L23" s="49">
        <v>574143</v>
      </c>
      <c r="M23" s="49">
        <v>574143</v>
      </c>
      <c r="N23" s="49">
        <v>574143</v>
      </c>
      <c r="O23" s="48">
        <f t="shared" si="0"/>
        <v>0.43009124802518178</v>
      </c>
    </row>
    <row r="24" spans="1:15" x14ac:dyDescent="0.3">
      <c r="A24" s="28" t="s">
        <v>60</v>
      </c>
      <c r="B24" s="23" t="s">
        <v>152</v>
      </c>
      <c r="C24" s="23" t="s">
        <v>107</v>
      </c>
      <c r="D24" s="23" t="s">
        <v>108</v>
      </c>
      <c r="E24" s="23" t="s">
        <v>109</v>
      </c>
      <c r="F24" s="49">
        <v>172468589</v>
      </c>
      <c r="G24" s="49">
        <v>0</v>
      </c>
      <c r="H24" s="49">
        <v>0</v>
      </c>
      <c r="I24" s="49">
        <v>0</v>
      </c>
      <c r="J24" s="49">
        <v>172468589</v>
      </c>
      <c r="K24" s="49">
        <v>1109559</v>
      </c>
      <c r="L24" s="49">
        <v>1109559</v>
      </c>
      <c r="M24" s="49">
        <v>1109559</v>
      </c>
      <c r="N24" s="49">
        <v>1109559</v>
      </c>
      <c r="O24" s="48">
        <f t="shared" si="0"/>
        <v>6.4333975620337455E-3</v>
      </c>
    </row>
    <row r="25" spans="1:15" x14ac:dyDescent="0.3">
      <c r="A25" s="28" t="s">
        <v>60</v>
      </c>
      <c r="B25" s="23" t="s">
        <v>152</v>
      </c>
      <c r="C25" s="23" t="s">
        <v>113</v>
      </c>
      <c r="D25" s="23" t="s">
        <v>123</v>
      </c>
      <c r="E25" s="23" t="s">
        <v>124</v>
      </c>
      <c r="F25" s="49">
        <v>172468589</v>
      </c>
      <c r="G25" s="49">
        <v>0</v>
      </c>
      <c r="H25" s="49">
        <v>0</v>
      </c>
      <c r="I25" s="49">
        <v>0</v>
      </c>
      <c r="J25" s="49">
        <v>172468589</v>
      </c>
      <c r="K25" s="49">
        <v>1109559</v>
      </c>
      <c r="L25" s="49">
        <v>1109559</v>
      </c>
      <c r="M25" s="49">
        <v>1109559</v>
      </c>
      <c r="N25" s="49">
        <v>1109559</v>
      </c>
      <c r="O25" s="48">
        <f t="shared" si="0"/>
        <v>6.4333975620337455E-3</v>
      </c>
    </row>
    <row r="26" spans="1:15" x14ac:dyDescent="0.3">
      <c r="A26" s="28" t="s">
        <v>60</v>
      </c>
      <c r="B26" s="23" t="s">
        <v>152</v>
      </c>
      <c r="C26" s="23" t="s">
        <v>116</v>
      </c>
      <c r="D26" s="23" t="s">
        <v>117</v>
      </c>
      <c r="E26" s="23" t="s">
        <v>118</v>
      </c>
      <c r="F26" s="49">
        <v>172468589</v>
      </c>
      <c r="G26" s="49">
        <v>0</v>
      </c>
      <c r="H26" s="49">
        <v>0</v>
      </c>
      <c r="I26" s="49">
        <v>0</v>
      </c>
      <c r="J26" s="49">
        <v>172468589</v>
      </c>
      <c r="K26" s="49">
        <v>1109559</v>
      </c>
      <c r="L26" s="49">
        <v>1109559</v>
      </c>
      <c r="M26" s="49">
        <v>1109559</v>
      </c>
      <c r="N26" s="49">
        <v>1109559</v>
      </c>
      <c r="O26" s="48">
        <f t="shared" si="0"/>
        <v>6.4333975620337455E-3</v>
      </c>
    </row>
    <row r="27" spans="1:15" x14ac:dyDescent="0.3">
      <c r="A27" s="28" t="s">
        <v>61</v>
      </c>
      <c r="B27" s="23" t="s">
        <v>153</v>
      </c>
      <c r="C27" s="23"/>
      <c r="D27" s="23"/>
      <c r="E27" s="23"/>
      <c r="F27" s="49">
        <v>258702883</v>
      </c>
      <c r="G27" s="49">
        <v>0</v>
      </c>
      <c r="H27" s="49">
        <v>0</v>
      </c>
      <c r="I27" s="49">
        <v>0</v>
      </c>
      <c r="J27" s="49">
        <v>258702883</v>
      </c>
      <c r="K27" s="49">
        <v>25436453</v>
      </c>
      <c r="L27" s="49">
        <v>25436453</v>
      </c>
      <c r="M27" s="49">
        <v>25436453</v>
      </c>
      <c r="N27" s="49">
        <v>25436453</v>
      </c>
      <c r="O27" s="48">
        <f t="shared" si="0"/>
        <v>9.8323036469601305E-2</v>
      </c>
    </row>
    <row r="28" spans="1:15" x14ac:dyDescent="0.3">
      <c r="A28" s="28" t="s">
        <v>62</v>
      </c>
      <c r="B28" s="23" t="s">
        <v>154</v>
      </c>
      <c r="C28" s="23" t="s">
        <v>107</v>
      </c>
      <c r="D28" s="23" t="s">
        <v>108</v>
      </c>
      <c r="E28" s="23" t="s">
        <v>109</v>
      </c>
      <c r="F28" s="49">
        <v>172468589</v>
      </c>
      <c r="G28" s="49">
        <v>0</v>
      </c>
      <c r="H28" s="49">
        <v>0</v>
      </c>
      <c r="I28" s="49">
        <v>0</v>
      </c>
      <c r="J28" s="49">
        <v>172468589</v>
      </c>
      <c r="K28" s="49">
        <v>1109559</v>
      </c>
      <c r="L28" s="49">
        <v>1109559</v>
      </c>
      <c r="M28" s="49">
        <v>1109559</v>
      </c>
      <c r="N28" s="49">
        <v>1109559</v>
      </c>
      <c r="O28" s="48">
        <f t="shared" si="0"/>
        <v>6.4333975620337455E-3</v>
      </c>
    </row>
    <row r="29" spans="1:15" x14ac:dyDescent="0.3">
      <c r="A29" s="28" t="s">
        <v>62</v>
      </c>
      <c r="B29" s="23" t="s">
        <v>154</v>
      </c>
      <c r="C29" s="23" t="s">
        <v>113</v>
      </c>
      <c r="D29" s="23" t="s">
        <v>114</v>
      </c>
      <c r="E29" s="23" t="s">
        <v>115</v>
      </c>
      <c r="F29" s="49">
        <v>93370743</v>
      </c>
      <c r="G29" s="49">
        <v>0</v>
      </c>
      <c r="H29" s="49">
        <v>0</v>
      </c>
      <c r="I29" s="49">
        <v>0</v>
      </c>
      <c r="J29" s="49">
        <v>93370743</v>
      </c>
      <c r="K29" s="49">
        <v>0</v>
      </c>
      <c r="L29" s="49">
        <v>0</v>
      </c>
      <c r="M29" s="49">
        <v>0</v>
      </c>
      <c r="N29" s="49">
        <v>0</v>
      </c>
      <c r="O29" s="48">
        <f t="shared" si="0"/>
        <v>0</v>
      </c>
    </row>
    <row r="30" spans="1:15" x14ac:dyDescent="0.3">
      <c r="A30" s="28" t="s">
        <v>62</v>
      </c>
      <c r="B30" s="23" t="s">
        <v>154</v>
      </c>
      <c r="C30" s="23" t="s">
        <v>113</v>
      </c>
      <c r="D30" s="23" t="s">
        <v>123</v>
      </c>
      <c r="E30" s="23" t="s">
        <v>124</v>
      </c>
      <c r="F30" s="49">
        <v>79097846</v>
      </c>
      <c r="G30" s="49">
        <v>0</v>
      </c>
      <c r="H30" s="49">
        <v>0</v>
      </c>
      <c r="I30" s="49">
        <v>0</v>
      </c>
      <c r="J30" s="49">
        <v>79097846</v>
      </c>
      <c r="K30" s="49">
        <v>1109559</v>
      </c>
      <c r="L30" s="49">
        <v>1109559</v>
      </c>
      <c r="M30" s="49">
        <v>1109559</v>
      </c>
      <c r="N30" s="49">
        <v>1109559</v>
      </c>
      <c r="O30" s="48">
        <f t="shared" si="0"/>
        <v>1.402767655645136E-2</v>
      </c>
    </row>
    <row r="31" spans="1:15" x14ac:dyDescent="0.3">
      <c r="A31" s="28" t="s">
        <v>62</v>
      </c>
      <c r="B31" s="23" t="s">
        <v>154</v>
      </c>
      <c r="C31" s="23" t="s">
        <v>116</v>
      </c>
      <c r="D31" s="23" t="s">
        <v>117</v>
      </c>
      <c r="E31" s="23" t="s">
        <v>118</v>
      </c>
      <c r="F31" s="49">
        <v>172468589</v>
      </c>
      <c r="G31" s="49">
        <v>0</v>
      </c>
      <c r="H31" s="49">
        <v>0</v>
      </c>
      <c r="I31" s="49">
        <v>0</v>
      </c>
      <c r="J31" s="49">
        <v>172468589</v>
      </c>
      <c r="K31" s="49">
        <v>1109559</v>
      </c>
      <c r="L31" s="49">
        <v>1109559</v>
      </c>
      <c r="M31" s="49">
        <v>1109559</v>
      </c>
      <c r="N31" s="49">
        <v>1109559</v>
      </c>
      <c r="O31" s="48">
        <f t="shared" si="0"/>
        <v>6.4333975620337455E-3</v>
      </c>
    </row>
    <row r="32" spans="1:15" x14ac:dyDescent="0.3">
      <c r="A32" s="28" t="s">
        <v>63</v>
      </c>
      <c r="B32" s="23" t="s">
        <v>155</v>
      </c>
      <c r="C32" s="23" t="s">
        <v>107</v>
      </c>
      <c r="D32" s="23" t="s">
        <v>108</v>
      </c>
      <c r="E32" s="23" t="s">
        <v>109</v>
      </c>
      <c r="F32" s="49">
        <v>86234294</v>
      </c>
      <c r="G32" s="49">
        <v>0</v>
      </c>
      <c r="H32" s="49">
        <v>0</v>
      </c>
      <c r="I32" s="49">
        <v>0</v>
      </c>
      <c r="J32" s="49">
        <v>86234294</v>
      </c>
      <c r="K32" s="49">
        <v>24326894</v>
      </c>
      <c r="L32" s="49">
        <v>24326894</v>
      </c>
      <c r="M32" s="49">
        <v>24326894</v>
      </c>
      <c r="N32" s="49">
        <v>24326894</v>
      </c>
      <c r="O32" s="48">
        <f t="shared" si="0"/>
        <v>0.2821023153503176</v>
      </c>
    </row>
    <row r="33" spans="1:15" x14ac:dyDescent="0.3">
      <c r="A33" s="28" t="s">
        <v>63</v>
      </c>
      <c r="B33" s="23" t="s">
        <v>155</v>
      </c>
      <c r="C33" s="23" t="s">
        <v>113</v>
      </c>
      <c r="D33" s="23" t="s">
        <v>123</v>
      </c>
      <c r="E33" s="23" t="s">
        <v>124</v>
      </c>
      <c r="F33" s="49">
        <v>86234294</v>
      </c>
      <c r="G33" s="49">
        <v>0</v>
      </c>
      <c r="H33" s="49">
        <v>0</v>
      </c>
      <c r="I33" s="49">
        <v>0</v>
      </c>
      <c r="J33" s="49">
        <v>86234294</v>
      </c>
      <c r="K33" s="49">
        <v>24326894</v>
      </c>
      <c r="L33" s="49">
        <v>24326894</v>
      </c>
      <c r="M33" s="49">
        <v>24326894</v>
      </c>
      <c r="N33" s="49">
        <v>24326894</v>
      </c>
      <c r="O33" s="48">
        <f t="shared" si="0"/>
        <v>0.2821023153503176</v>
      </c>
    </row>
    <row r="34" spans="1:15" x14ac:dyDescent="0.3">
      <c r="A34" s="28" t="s">
        <v>63</v>
      </c>
      <c r="B34" s="23" t="s">
        <v>155</v>
      </c>
      <c r="C34" s="23" t="s">
        <v>116</v>
      </c>
      <c r="D34" s="23" t="s">
        <v>117</v>
      </c>
      <c r="E34" s="23" t="s">
        <v>118</v>
      </c>
      <c r="F34" s="49">
        <v>86234294</v>
      </c>
      <c r="G34" s="49">
        <v>0</v>
      </c>
      <c r="H34" s="49">
        <v>0</v>
      </c>
      <c r="I34" s="49">
        <v>0</v>
      </c>
      <c r="J34" s="49">
        <v>86234294</v>
      </c>
      <c r="K34" s="49">
        <v>24326894</v>
      </c>
      <c r="L34" s="49">
        <v>24326894</v>
      </c>
      <c r="M34" s="49">
        <v>24326894</v>
      </c>
      <c r="N34" s="49">
        <v>24326894</v>
      </c>
      <c r="O34" s="48">
        <f t="shared" si="0"/>
        <v>0.2821023153503176</v>
      </c>
    </row>
    <row r="35" spans="1:15" x14ac:dyDescent="0.3">
      <c r="A35" s="28" t="s">
        <v>64</v>
      </c>
      <c r="B35" s="23" t="s">
        <v>156</v>
      </c>
      <c r="C35" s="23"/>
      <c r="D35" s="23"/>
      <c r="E35" s="23"/>
      <c r="F35" s="49">
        <v>814507056</v>
      </c>
      <c r="G35" s="49">
        <v>7237192</v>
      </c>
      <c r="H35" s="49">
        <v>0</v>
      </c>
      <c r="I35" s="49">
        <v>0</v>
      </c>
      <c r="J35" s="49">
        <v>821744248</v>
      </c>
      <c r="K35" s="49">
        <v>261264541</v>
      </c>
      <c r="L35" s="49">
        <v>261264541</v>
      </c>
      <c r="M35" s="49">
        <v>261264541</v>
      </c>
      <c r="N35" s="49">
        <v>261264541</v>
      </c>
      <c r="O35" s="48">
        <f t="shared" si="0"/>
        <v>0.31793899578351537</v>
      </c>
    </row>
    <row r="36" spans="1:15" x14ac:dyDescent="0.3">
      <c r="A36" s="28" t="s">
        <v>65</v>
      </c>
      <c r="B36" s="23" t="s">
        <v>157</v>
      </c>
      <c r="C36" s="23" t="s">
        <v>107</v>
      </c>
      <c r="D36" s="23" t="s">
        <v>108</v>
      </c>
      <c r="E36" s="23" t="s">
        <v>109</v>
      </c>
      <c r="F36" s="49">
        <v>248354768</v>
      </c>
      <c r="G36" s="49">
        <v>2892755</v>
      </c>
      <c r="H36" s="49">
        <v>0</v>
      </c>
      <c r="I36" s="49">
        <v>0</v>
      </c>
      <c r="J36" s="49">
        <v>251247523</v>
      </c>
      <c r="K36" s="49">
        <v>103625814</v>
      </c>
      <c r="L36" s="49">
        <v>103625814</v>
      </c>
      <c r="M36" s="49">
        <v>103625814</v>
      </c>
      <c r="N36" s="49">
        <v>103625814</v>
      </c>
      <c r="O36" s="48">
        <f t="shared" si="0"/>
        <v>0.4124451169216104</v>
      </c>
    </row>
    <row r="37" spans="1:15" x14ac:dyDescent="0.3">
      <c r="A37" s="28" t="s">
        <v>65</v>
      </c>
      <c r="B37" s="23" t="s">
        <v>157</v>
      </c>
      <c r="C37" s="23" t="s">
        <v>113</v>
      </c>
      <c r="D37" s="23" t="s">
        <v>123</v>
      </c>
      <c r="E37" s="23" t="s">
        <v>124</v>
      </c>
      <c r="F37" s="49">
        <v>248354768</v>
      </c>
      <c r="G37" s="49">
        <v>0</v>
      </c>
      <c r="H37" s="49">
        <v>0</v>
      </c>
      <c r="I37" s="49">
        <v>0</v>
      </c>
      <c r="J37" s="49">
        <v>248354768</v>
      </c>
      <c r="K37" s="49">
        <v>100733059</v>
      </c>
      <c r="L37" s="49">
        <v>100733059</v>
      </c>
      <c r="M37" s="49">
        <v>100733059</v>
      </c>
      <c r="N37" s="49">
        <v>100733059</v>
      </c>
      <c r="O37" s="48">
        <f t="shared" si="0"/>
        <v>0.40560147007123293</v>
      </c>
    </row>
    <row r="38" spans="1:15" x14ac:dyDescent="0.3">
      <c r="A38" s="28" t="s">
        <v>65</v>
      </c>
      <c r="B38" s="23" t="s">
        <v>157</v>
      </c>
      <c r="C38" s="23" t="s">
        <v>113</v>
      </c>
      <c r="D38" s="23" t="s">
        <v>139</v>
      </c>
      <c r="E38" s="23" t="s">
        <v>140</v>
      </c>
      <c r="F38" s="49">
        <v>0</v>
      </c>
      <c r="G38" s="49">
        <v>2892755</v>
      </c>
      <c r="H38" s="49">
        <v>0</v>
      </c>
      <c r="I38" s="49">
        <v>0</v>
      </c>
      <c r="J38" s="49">
        <v>2892755</v>
      </c>
      <c r="K38" s="49">
        <v>2892755</v>
      </c>
      <c r="L38" s="49">
        <v>2892755</v>
      </c>
      <c r="M38" s="49">
        <v>2892755</v>
      </c>
      <c r="N38" s="49">
        <v>2892755</v>
      </c>
      <c r="O38" s="48">
        <f t="shared" si="0"/>
        <v>1</v>
      </c>
    </row>
    <row r="39" spans="1:15" x14ac:dyDescent="0.3">
      <c r="A39" s="28" t="s">
        <v>65</v>
      </c>
      <c r="B39" s="23" t="s">
        <v>157</v>
      </c>
      <c r="C39" s="23" t="s">
        <v>116</v>
      </c>
      <c r="D39" s="23" t="s">
        <v>117</v>
      </c>
      <c r="E39" s="23" t="s">
        <v>118</v>
      </c>
      <c r="F39" s="49">
        <v>248354768</v>
      </c>
      <c r="G39" s="49">
        <v>2892755</v>
      </c>
      <c r="H39" s="49">
        <v>0</v>
      </c>
      <c r="I39" s="49">
        <v>0</v>
      </c>
      <c r="J39" s="49">
        <v>251247523</v>
      </c>
      <c r="K39" s="49">
        <v>103625814</v>
      </c>
      <c r="L39" s="49">
        <v>103625814</v>
      </c>
      <c r="M39" s="49">
        <v>103625814</v>
      </c>
      <c r="N39" s="49">
        <v>103625814</v>
      </c>
      <c r="O39" s="48">
        <f t="shared" si="0"/>
        <v>0.4124451169216104</v>
      </c>
    </row>
    <row r="40" spans="1:15" x14ac:dyDescent="0.3">
      <c r="A40" s="28" t="s">
        <v>66</v>
      </c>
      <c r="B40" s="23" t="s">
        <v>158</v>
      </c>
      <c r="C40" s="23" t="s">
        <v>107</v>
      </c>
      <c r="D40" s="23" t="s">
        <v>108</v>
      </c>
      <c r="E40" s="23" t="s">
        <v>109</v>
      </c>
      <c r="F40" s="49">
        <v>175917960</v>
      </c>
      <c r="G40" s="49">
        <v>2049035</v>
      </c>
      <c r="H40" s="49">
        <v>0</v>
      </c>
      <c r="I40" s="49">
        <v>0</v>
      </c>
      <c r="J40" s="49">
        <v>177966995</v>
      </c>
      <c r="K40" s="49">
        <v>74397746</v>
      </c>
      <c r="L40" s="49">
        <v>74397746</v>
      </c>
      <c r="M40" s="49">
        <v>74397746</v>
      </c>
      <c r="N40" s="49">
        <v>74397746</v>
      </c>
      <c r="O40" s="48">
        <f t="shared" si="0"/>
        <v>0.41804237915013398</v>
      </c>
    </row>
    <row r="41" spans="1:15" x14ac:dyDescent="0.3">
      <c r="A41" s="28" t="s">
        <v>66</v>
      </c>
      <c r="B41" s="23" t="s">
        <v>158</v>
      </c>
      <c r="C41" s="23" t="s">
        <v>113</v>
      </c>
      <c r="D41" s="23" t="s">
        <v>123</v>
      </c>
      <c r="E41" s="23" t="s">
        <v>124</v>
      </c>
      <c r="F41" s="49">
        <v>175917960</v>
      </c>
      <c r="G41" s="49">
        <v>0</v>
      </c>
      <c r="H41" s="49">
        <v>0</v>
      </c>
      <c r="I41" s="49">
        <v>0</v>
      </c>
      <c r="J41" s="49">
        <v>175917960</v>
      </c>
      <c r="K41" s="49">
        <v>72348711</v>
      </c>
      <c r="L41" s="49">
        <v>72348711</v>
      </c>
      <c r="M41" s="49">
        <v>72348711</v>
      </c>
      <c r="N41" s="49">
        <v>72348711</v>
      </c>
      <c r="O41" s="48">
        <f t="shared" si="0"/>
        <v>0.4112639266621782</v>
      </c>
    </row>
    <row r="42" spans="1:15" x14ac:dyDescent="0.3">
      <c r="A42" s="28" t="s">
        <v>66</v>
      </c>
      <c r="B42" s="23" t="s">
        <v>158</v>
      </c>
      <c r="C42" s="23" t="s">
        <v>113</v>
      </c>
      <c r="D42" s="23" t="s">
        <v>139</v>
      </c>
      <c r="E42" s="23" t="s">
        <v>140</v>
      </c>
      <c r="F42" s="49">
        <v>0</v>
      </c>
      <c r="G42" s="49">
        <v>2049035</v>
      </c>
      <c r="H42" s="49">
        <v>0</v>
      </c>
      <c r="I42" s="49">
        <v>0</v>
      </c>
      <c r="J42" s="49">
        <v>2049035</v>
      </c>
      <c r="K42" s="49">
        <v>2049035</v>
      </c>
      <c r="L42" s="49">
        <v>2049035</v>
      </c>
      <c r="M42" s="49">
        <v>2049035</v>
      </c>
      <c r="N42" s="49">
        <v>2049035</v>
      </c>
      <c r="O42" s="48">
        <f t="shared" si="0"/>
        <v>1</v>
      </c>
    </row>
    <row r="43" spans="1:15" x14ac:dyDescent="0.3">
      <c r="A43" s="28" t="s">
        <v>66</v>
      </c>
      <c r="B43" s="23" t="s">
        <v>158</v>
      </c>
      <c r="C43" s="23" t="s">
        <v>116</v>
      </c>
      <c r="D43" s="23" t="s">
        <v>117</v>
      </c>
      <c r="E43" s="23" t="s">
        <v>118</v>
      </c>
      <c r="F43" s="49">
        <v>175917960</v>
      </c>
      <c r="G43" s="49">
        <v>2049035</v>
      </c>
      <c r="H43" s="49">
        <v>0</v>
      </c>
      <c r="I43" s="49">
        <v>0</v>
      </c>
      <c r="J43" s="49">
        <v>177966995</v>
      </c>
      <c r="K43" s="49">
        <v>74397746</v>
      </c>
      <c r="L43" s="49">
        <v>74397746</v>
      </c>
      <c r="M43" s="49">
        <v>74397746</v>
      </c>
      <c r="N43" s="49">
        <v>74397746</v>
      </c>
      <c r="O43" s="48">
        <f t="shared" si="0"/>
        <v>0.41804237915013398</v>
      </c>
    </row>
    <row r="44" spans="1:15" x14ac:dyDescent="0.3">
      <c r="A44" s="28" t="s">
        <v>67</v>
      </c>
      <c r="B44" s="23" t="s">
        <v>159</v>
      </c>
      <c r="C44" s="23" t="s">
        <v>107</v>
      </c>
      <c r="D44" s="23" t="s">
        <v>108</v>
      </c>
      <c r="E44" s="23" t="s">
        <v>109</v>
      </c>
      <c r="F44" s="49">
        <v>193164819</v>
      </c>
      <c r="G44" s="49">
        <v>0</v>
      </c>
      <c r="H44" s="49">
        <v>0</v>
      </c>
      <c r="I44" s="49">
        <v>0</v>
      </c>
      <c r="J44" s="49">
        <v>193164819</v>
      </c>
      <c r="K44" s="49">
        <v>1131981</v>
      </c>
      <c r="L44" s="49">
        <v>1131981</v>
      </c>
      <c r="M44" s="49">
        <v>1131981</v>
      </c>
      <c r="N44" s="49">
        <v>1131981</v>
      </c>
      <c r="O44" s="48">
        <f t="shared" si="0"/>
        <v>5.8601820241397061E-3</v>
      </c>
    </row>
    <row r="45" spans="1:15" x14ac:dyDescent="0.3">
      <c r="A45" s="28" t="s">
        <v>67</v>
      </c>
      <c r="B45" s="23" t="s">
        <v>159</v>
      </c>
      <c r="C45" s="23" t="s">
        <v>113</v>
      </c>
      <c r="D45" s="23" t="s">
        <v>123</v>
      </c>
      <c r="E45" s="23" t="s">
        <v>124</v>
      </c>
      <c r="F45" s="49">
        <v>193164819</v>
      </c>
      <c r="G45" s="49">
        <v>0</v>
      </c>
      <c r="H45" s="49">
        <v>0</v>
      </c>
      <c r="I45" s="49">
        <v>0</v>
      </c>
      <c r="J45" s="49">
        <v>193164819</v>
      </c>
      <c r="K45" s="49">
        <v>1131981</v>
      </c>
      <c r="L45" s="49">
        <v>1131981</v>
      </c>
      <c r="M45" s="49">
        <v>1131981</v>
      </c>
      <c r="N45" s="49">
        <v>1131981</v>
      </c>
      <c r="O45" s="48">
        <f t="shared" si="0"/>
        <v>5.8601820241397061E-3</v>
      </c>
    </row>
    <row r="46" spans="1:15" x14ac:dyDescent="0.3">
      <c r="A46" s="28" t="s">
        <v>67</v>
      </c>
      <c r="B46" s="23" t="s">
        <v>159</v>
      </c>
      <c r="C46" s="23" t="s">
        <v>116</v>
      </c>
      <c r="D46" s="23" t="s">
        <v>117</v>
      </c>
      <c r="E46" s="23" t="s">
        <v>118</v>
      </c>
      <c r="F46" s="49">
        <v>193164819</v>
      </c>
      <c r="G46" s="49">
        <v>0</v>
      </c>
      <c r="H46" s="49">
        <v>0</v>
      </c>
      <c r="I46" s="49">
        <v>0</v>
      </c>
      <c r="J46" s="49">
        <v>193164819</v>
      </c>
      <c r="K46" s="49">
        <v>1131981</v>
      </c>
      <c r="L46" s="49">
        <v>1131981</v>
      </c>
      <c r="M46" s="49">
        <v>1131981</v>
      </c>
      <c r="N46" s="49">
        <v>1131981</v>
      </c>
      <c r="O46" s="48">
        <f t="shared" si="0"/>
        <v>5.8601820241397061E-3</v>
      </c>
    </row>
    <row r="47" spans="1:15" x14ac:dyDescent="0.3">
      <c r="A47" s="28" t="s">
        <v>68</v>
      </c>
      <c r="B47" s="23" t="s">
        <v>160</v>
      </c>
      <c r="C47" s="23" t="s">
        <v>107</v>
      </c>
      <c r="D47" s="23" t="s">
        <v>108</v>
      </c>
      <c r="E47" s="23" t="s">
        <v>109</v>
      </c>
      <c r="F47" s="49">
        <v>82784923</v>
      </c>
      <c r="G47" s="49">
        <v>964252</v>
      </c>
      <c r="H47" s="49">
        <v>0</v>
      </c>
      <c r="I47" s="49">
        <v>0</v>
      </c>
      <c r="J47" s="49">
        <v>83749175</v>
      </c>
      <c r="K47" s="49">
        <v>34544300</v>
      </c>
      <c r="L47" s="49">
        <v>34544300</v>
      </c>
      <c r="M47" s="49">
        <v>34544300</v>
      </c>
      <c r="N47" s="49">
        <v>34544300</v>
      </c>
      <c r="O47" s="48">
        <f t="shared" si="0"/>
        <v>0.41247331690133066</v>
      </c>
    </row>
    <row r="48" spans="1:15" x14ac:dyDescent="0.3">
      <c r="A48" s="28" t="s">
        <v>68</v>
      </c>
      <c r="B48" s="23" t="s">
        <v>160</v>
      </c>
      <c r="C48" s="23" t="s">
        <v>113</v>
      </c>
      <c r="D48" s="23" t="s">
        <v>123</v>
      </c>
      <c r="E48" s="23" t="s">
        <v>124</v>
      </c>
      <c r="F48" s="49">
        <v>82784923</v>
      </c>
      <c r="G48" s="49">
        <v>0</v>
      </c>
      <c r="H48" s="49">
        <v>0</v>
      </c>
      <c r="I48" s="49">
        <v>0</v>
      </c>
      <c r="J48" s="49">
        <v>82784923</v>
      </c>
      <c r="K48" s="49">
        <v>33580048</v>
      </c>
      <c r="L48" s="49">
        <v>33580048</v>
      </c>
      <c r="M48" s="49">
        <v>33580048</v>
      </c>
      <c r="N48" s="49">
        <v>33580048</v>
      </c>
      <c r="O48" s="48">
        <f t="shared" si="0"/>
        <v>0.40562999617696088</v>
      </c>
    </row>
    <row r="49" spans="1:15" x14ac:dyDescent="0.3">
      <c r="A49" s="28" t="s">
        <v>68</v>
      </c>
      <c r="B49" s="23" t="s">
        <v>160</v>
      </c>
      <c r="C49" s="23" t="s">
        <v>113</v>
      </c>
      <c r="D49" s="23" t="s">
        <v>139</v>
      </c>
      <c r="E49" s="23" t="s">
        <v>140</v>
      </c>
      <c r="F49" s="49">
        <v>0</v>
      </c>
      <c r="G49" s="49">
        <v>964252</v>
      </c>
      <c r="H49" s="49">
        <v>0</v>
      </c>
      <c r="I49" s="49">
        <v>0</v>
      </c>
      <c r="J49" s="49">
        <v>964252</v>
      </c>
      <c r="K49" s="49">
        <v>964252</v>
      </c>
      <c r="L49" s="49">
        <v>964252</v>
      </c>
      <c r="M49" s="49">
        <v>964252</v>
      </c>
      <c r="N49" s="49">
        <v>964252</v>
      </c>
      <c r="O49" s="48">
        <f t="shared" si="0"/>
        <v>1</v>
      </c>
    </row>
    <row r="50" spans="1:15" x14ac:dyDescent="0.3">
      <c r="A50" s="28" t="s">
        <v>68</v>
      </c>
      <c r="B50" s="23" t="s">
        <v>160</v>
      </c>
      <c r="C50" s="23" t="s">
        <v>116</v>
      </c>
      <c r="D50" s="23" t="s">
        <v>117</v>
      </c>
      <c r="E50" s="23" t="s">
        <v>118</v>
      </c>
      <c r="F50" s="49">
        <v>82784923</v>
      </c>
      <c r="G50" s="49">
        <v>964252</v>
      </c>
      <c r="H50" s="49">
        <v>0</v>
      </c>
      <c r="I50" s="49">
        <v>0</v>
      </c>
      <c r="J50" s="49">
        <v>83749175</v>
      </c>
      <c r="K50" s="49">
        <v>34544300</v>
      </c>
      <c r="L50" s="49">
        <v>34544300</v>
      </c>
      <c r="M50" s="49">
        <v>34544300</v>
      </c>
      <c r="N50" s="49">
        <v>34544300</v>
      </c>
      <c r="O50" s="48">
        <f t="shared" si="0"/>
        <v>0.41247331690133066</v>
      </c>
    </row>
    <row r="51" spans="1:15" x14ac:dyDescent="0.3">
      <c r="A51" s="28" t="s">
        <v>69</v>
      </c>
      <c r="B51" s="23" t="s">
        <v>161</v>
      </c>
      <c r="C51" s="23" t="s">
        <v>107</v>
      </c>
      <c r="D51" s="23" t="s">
        <v>108</v>
      </c>
      <c r="E51" s="23" t="s">
        <v>109</v>
      </c>
      <c r="F51" s="49">
        <v>10803432</v>
      </c>
      <c r="G51" s="49">
        <v>125835</v>
      </c>
      <c r="H51" s="49">
        <v>0</v>
      </c>
      <c r="I51" s="49">
        <v>0</v>
      </c>
      <c r="J51" s="49">
        <v>10929267</v>
      </c>
      <c r="K51" s="49">
        <v>4374500</v>
      </c>
      <c r="L51" s="49">
        <v>4374500</v>
      </c>
      <c r="M51" s="49">
        <v>4374500</v>
      </c>
      <c r="N51" s="49">
        <v>4374500</v>
      </c>
      <c r="O51" s="48">
        <f t="shared" si="0"/>
        <v>0.40025557066178363</v>
      </c>
    </row>
    <row r="52" spans="1:15" x14ac:dyDescent="0.3">
      <c r="A52" s="28" t="s">
        <v>69</v>
      </c>
      <c r="B52" s="23" t="s">
        <v>161</v>
      </c>
      <c r="C52" s="23" t="s">
        <v>113</v>
      </c>
      <c r="D52" s="23" t="s">
        <v>123</v>
      </c>
      <c r="E52" s="23" t="s">
        <v>124</v>
      </c>
      <c r="F52" s="49">
        <v>10803432</v>
      </c>
      <c r="G52" s="49">
        <v>0</v>
      </c>
      <c r="H52" s="49">
        <v>0</v>
      </c>
      <c r="I52" s="49">
        <v>0</v>
      </c>
      <c r="J52" s="49">
        <v>10803432</v>
      </c>
      <c r="K52" s="49">
        <v>4248665</v>
      </c>
      <c r="L52" s="49">
        <v>4248665</v>
      </c>
      <c r="M52" s="49">
        <v>4248665</v>
      </c>
      <c r="N52" s="49">
        <v>4248665</v>
      </c>
      <c r="O52" s="48">
        <f t="shared" si="0"/>
        <v>0.39326993496140855</v>
      </c>
    </row>
    <row r="53" spans="1:15" x14ac:dyDescent="0.3">
      <c r="A53" s="28" t="s">
        <v>69</v>
      </c>
      <c r="B53" s="23" t="s">
        <v>161</v>
      </c>
      <c r="C53" s="23" t="s">
        <v>113</v>
      </c>
      <c r="D53" s="23" t="s">
        <v>139</v>
      </c>
      <c r="E53" s="23" t="s">
        <v>140</v>
      </c>
      <c r="F53" s="49">
        <v>0</v>
      </c>
      <c r="G53" s="49">
        <v>125835</v>
      </c>
      <c r="H53" s="49">
        <v>0</v>
      </c>
      <c r="I53" s="49">
        <v>0</v>
      </c>
      <c r="J53" s="49">
        <v>125835</v>
      </c>
      <c r="K53" s="49">
        <v>125835</v>
      </c>
      <c r="L53" s="49">
        <v>125835</v>
      </c>
      <c r="M53" s="49">
        <v>125835</v>
      </c>
      <c r="N53" s="49">
        <v>125835</v>
      </c>
      <c r="O53" s="48">
        <f t="shared" si="0"/>
        <v>1</v>
      </c>
    </row>
    <row r="54" spans="1:15" x14ac:dyDescent="0.3">
      <c r="A54" s="28" t="s">
        <v>69</v>
      </c>
      <c r="B54" s="23" t="s">
        <v>161</v>
      </c>
      <c r="C54" s="23" t="s">
        <v>116</v>
      </c>
      <c r="D54" s="23" t="s">
        <v>117</v>
      </c>
      <c r="E54" s="23" t="s">
        <v>118</v>
      </c>
      <c r="F54" s="49">
        <v>10803432</v>
      </c>
      <c r="G54" s="49">
        <v>125835</v>
      </c>
      <c r="H54" s="49">
        <v>0</v>
      </c>
      <c r="I54" s="49">
        <v>0</v>
      </c>
      <c r="J54" s="49">
        <v>10929267</v>
      </c>
      <c r="K54" s="49">
        <v>4374500</v>
      </c>
      <c r="L54" s="49">
        <v>4374500</v>
      </c>
      <c r="M54" s="49">
        <v>4374500</v>
      </c>
      <c r="N54" s="49">
        <v>4374500</v>
      </c>
      <c r="O54" s="48">
        <f t="shared" si="0"/>
        <v>0.40025557066178363</v>
      </c>
    </row>
    <row r="55" spans="1:15" x14ac:dyDescent="0.3">
      <c r="A55" s="28" t="s">
        <v>70</v>
      </c>
      <c r="B55" s="23" t="s">
        <v>162</v>
      </c>
      <c r="C55" s="23" t="s">
        <v>107</v>
      </c>
      <c r="D55" s="23" t="s">
        <v>108</v>
      </c>
      <c r="E55" s="23" t="s">
        <v>109</v>
      </c>
      <c r="F55" s="49">
        <v>62088692</v>
      </c>
      <c r="G55" s="49">
        <v>723189</v>
      </c>
      <c r="H55" s="49">
        <v>0</v>
      </c>
      <c r="I55" s="49">
        <v>0</v>
      </c>
      <c r="J55" s="49">
        <v>62811881</v>
      </c>
      <c r="K55" s="49">
        <v>25912900</v>
      </c>
      <c r="L55" s="49">
        <v>25912900</v>
      </c>
      <c r="M55" s="49">
        <v>25912900</v>
      </c>
      <c r="N55" s="49">
        <v>25912900</v>
      </c>
      <c r="O55" s="48">
        <f t="shared" si="0"/>
        <v>0.41254774713720166</v>
      </c>
    </row>
    <row r="56" spans="1:15" x14ac:dyDescent="0.3">
      <c r="A56" s="28" t="s">
        <v>70</v>
      </c>
      <c r="B56" s="23" t="s">
        <v>162</v>
      </c>
      <c r="C56" s="23" t="s">
        <v>110</v>
      </c>
      <c r="D56" s="23">
        <v>311100000002526</v>
      </c>
      <c r="E56" s="23" t="s">
        <v>163</v>
      </c>
      <c r="F56" s="49">
        <v>62088692</v>
      </c>
      <c r="G56" s="49">
        <v>723189</v>
      </c>
      <c r="H56" s="49">
        <v>0</v>
      </c>
      <c r="I56" s="49">
        <v>0</v>
      </c>
      <c r="J56" s="49">
        <v>62811881</v>
      </c>
      <c r="K56" s="49">
        <v>25912900</v>
      </c>
      <c r="L56" s="49">
        <v>25912900</v>
      </c>
      <c r="M56" s="49">
        <v>25912900</v>
      </c>
      <c r="N56" s="49">
        <v>25912900</v>
      </c>
      <c r="O56" s="48">
        <f t="shared" si="0"/>
        <v>0.41254774713720166</v>
      </c>
    </row>
    <row r="57" spans="1:15" x14ac:dyDescent="0.3">
      <c r="A57" s="28" t="s">
        <v>70</v>
      </c>
      <c r="B57" s="23" t="s">
        <v>162</v>
      </c>
      <c r="C57" s="23" t="s">
        <v>113</v>
      </c>
      <c r="D57" s="23" t="s">
        <v>123</v>
      </c>
      <c r="E57" s="23" t="s">
        <v>124</v>
      </c>
      <c r="F57" s="49">
        <v>62088692</v>
      </c>
      <c r="G57" s="49">
        <v>0</v>
      </c>
      <c r="H57" s="49">
        <v>0</v>
      </c>
      <c r="I57" s="49">
        <v>0</v>
      </c>
      <c r="J57" s="49">
        <v>62088692</v>
      </c>
      <c r="K57" s="49">
        <v>25189711</v>
      </c>
      <c r="L57" s="49">
        <v>25189711</v>
      </c>
      <c r="M57" s="49">
        <v>25189711</v>
      </c>
      <c r="N57" s="49">
        <v>25189711</v>
      </c>
      <c r="O57" s="48">
        <f t="shared" si="0"/>
        <v>0.40570529332458799</v>
      </c>
    </row>
    <row r="58" spans="1:15" x14ac:dyDescent="0.3">
      <c r="A58" s="28" t="s">
        <v>70</v>
      </c>
      <c r="B58" s="23" t="s">
        <v>162</v>
      </c>
      <c r="C58" s="23" t="s">
        <v>113</v>
      </c>
      <c r="D58" s="23" t="s">
        <v>139</v>
      </c>
      <c r="E58" s="23" t="s">
        <v>140</v>
      </c>
      <c r="F58" s="49">
        <v>0</v>
      </c>
      <c r="G58" s="49">
        <v>723189</v>
      </c>
      <c r="H58" s="49">
        <v>0</v>
      </c>
      <c r="I58" s="49">
        <v>0</v>
      </c>
      <c r="J58" s="49">
        <v>723189</v>
      </c>
      <c r="K58" s="49">
        <v>723189</v>
      </c>
      <c r="L58" s="49">
        <v>723189</v>
      </c>
      <c r="M58" s="49">
        <v>723189</v>
      </c>
      <c r="N58" s="49">
        <v>723189</v>
      </c>
      <c r="O58" s="48">
        <f t="shared" si="0"/>
        <v>1</v>
      </c>
    </row>
    <row r="59" spans="1:15" x14ac:dyDescent="0.3">
      <c r="A59" s="28" t="s">
        <v>70</v>
      </c>
      <c r="B59" s="23" t="s">
        <v>162</v>
      </c>
      <c r="C59" s="23" t="s">
        <v>116</v>
      </c>
      <c r="D59" s="23" t="s">
        <v>117</v>
      </c>
      <c r="E59" s="23" t="s">
        <v>118</v>
      </c>
      <c r="F59" s="49">
        <v>62088692</v>
      </c>
      <c r="G59" s="49">
        <v>723189</v>
      </c>
      <c r="H59" s="49">
        <v>0</v>
      </c>
      <c r="I59" s="49">
        <v>0</v>
      </c>
      <c r="J59" s="49">
        <v>62811881</v>
      </c>
      <c r="K59" s="49">
        <v>25912900</v>
      </c>
      <c r="L59" s="49">
        <v>25912900</v>
      </c>
      <c r="M59" s="49">
        <v>25912900</v>
      </c>
      <c r="N59" s="49">
        <v>25912900</v>
      </c>
      <c r="O59" s="48">
        <f t="shared" si="0"/>
        <v>0.41254774713720166</v>
      </c>
    </row>
    <row r="60" spans="1:15" x14ac:dyDescent="0.3">
      <c r="A60" s="28" t="s">
        <v>71</v>
      </c>
      <c r="B60" s="23" t="s">
        <v>164</v>
      </c>
      <c r="C60" s="23" t="s">
        <v>107</v>
      </c>
      <c r="D60" s="23" t="s">
        <v>108</v>
      </c>
      <c r="E60" s="23" t="s">
        <v>109</v>
      </c>
      <c r="F60" s="49">
        <v>41392462</v>
      </c>
      <c r="G60" s="49">
        <v>482126</v>
      </c>
      <c r="H60" s="49">
        <v>0</v>
      </c>
      <c r="I60" s="49">
        <v>0</v>
      </c>
      <c r="J60" s="49">
        <v>41874588</v>
      </c>
      <c r="K60" s="49">
        <v>17277300</v>
      </c>
      <c r="L60" s="49">
        <v>17277300</v>
      </c>
      <c r="M60" s="49">
        <v>17277300</v>
      </c>
      <c r="N60" s="49">
        <v>17277300</v>
      </c>
      <c r="O60" s="48">
        <f t="shared" si="0"/>
        <v>0.41259629826089272</v>
      </c>
    </row>
    <row r="61" spans="1:15" x14ac:dyDescent="0.3">
      <c r="A61" s="28" t="s">
        <v>71</v>
      </c>
      <c r="B61" s="23" t="s">
        <v>164</v>
      </c>
      <c r="C61" s="23" t="s">
        <v>110</v>
      </c>
      <c r="D61" s="23">
        <v>311100000003439</v>
      </c>
      <c r="E61" s="23" t="s">
        <v>165</v>
      </c>
      <c r="F61" s="49">
        <v>41392462</v>
      </c>
      <c r="G61" s="49">
        <v>482126</v>
      </c>
      <c r="H61" s="49">
        <v>0</v>
      </c>
      <c r="I61" s="49">
        <v>0</v>
      </c>
      <c r="J61" s="49">
        <v>41874588</v>
      </c>
      <c r="K61" s="49">
        <v>17277300</v>
      </c>
      <c r="L61" s="49">
        <v>17277300</v>
      </c>
      <c r="M61" s="49">
        <v>17277300</v>
      </c>
      <c r="N61" s="49">
        <v>17277300</v>
      </c>
      <c r="O61" s="48">
        <f t="shared" si="0"/>
        <v>0.41259629826089272</v>
      </c>
    </row>
    <row r="62" spans="1:15" x14ac:dyDescent="0.3">
      <c r="A62" s="28" t="s">
        <v>71</v>
      </c>
      <c r="B62" s="23" t="s">
        <v>164</v>
      </c>
      <c r="C62" s="23" t="s">
        <v>113</v>
      </c>
      <c r="D62" s="23" t="s">
        <v>123</v>
      </c>
      <c r="E62" s="23" t="s">
        <v>124</v>
      </c>
      <c r="F62" s="49">
        <v>41392462</v>
      </c>
      <c r="G62" s="49">
        <v>0</v>
      </c>
      <c r="H62" s="49">
        <v>0</v>
      </c>
      <c r="I62" s="49">
        <v>0</v>
      </c>
      <c r="J62" s="49">
        <v>41392462</v>
      </c>
      <c r="K62" s="49">
        <v>16795174</v>
      </c>
      <c r="L62" s="49">
        <v>16795174</v>
      </c>
      <c r="M62" s="49">
        <v>16795174</v>
      </c>
      <c r="N62" s="49">
        <v>16795174</v>
      </c>
      <c r="O62" s="48">
        <f t="shared" si="0"/>
        <v>0.40575441006625795</v>
      </c>
    </row>
    <row r="63" spans="1:15" x14ac:dyDescent="0.3">
      <c r="A63" s="28" t="s">
        <v>71</v>
      </c>
      <c r="B63" s="23" t="s">
        <v>164</v>
      </c>
      <c r="C63" s="23" t="s">
        <v>113</v>
      </c>
      <c r="D63" s="23" t="s">
        <v>139</v>
      </c>
      <c r="E63" s="23" t="s">
        <v>140</v>
      </c>
      <c r="F63" s="49">
        <v>0</v>
      </c>
      <c r="G63" s="49">
        <v>482126</v>
      </c>
      <c r="H63" s="49">
        <v>0</v>
      </c>
      <c r="I63" s="49">
        <v>0</v>
      </c>
      <c r="J63" s="49">
        <v>482126</v>
      </c>
      <c r="K63" s="49">
        <v>482126</v>
      </c>
      <c r="L63" s="49">
        <v>482126</v>
      </c>
      <c r="M63" s="49">
        <v>482126</v>
      </c>
      <c r="N63" s="49">
        <v>482126</v>
      </c>
      <c r="O63" s="48">
        <f t="shared" si="0"/>
        <v>1</v>
      </c>
    </row>
    <row r="64" spans="1:15" x14ac:dyDescent="0.3">
      <c r="A64" s="28" t="s">
        <v>71</v>
      </c>
      <c r="B64" s="23" t="s">
        <v>164</v>
      </c>
      <c r="C64" s="23" t="s">
        <v>116</v>
      </c>
      <c r="D64" s="23" t="s">
        <v>117</v>
      </c>
      <c r="E64" s="23" t="s">
        <v>118</v>
      </c>
      <c r="F64" s="49">
        <v>41392462</v>
      </c>
      <c r="G64" s="49">
        <v>482126</v>
      </c>
      <c r="H64" s="49">
        <v>0</v>
      </c>
      <c r="I64" s="49">
        <v>0</v>
      </c>
      <c r="J64" s="49">
        <v>41874588</v>
      </c>
      <c r="K64" s="49">
        <v>17277300</v>
      </c>
      <c r="L64" s="49">
        <v>17277300</v>
      </c>
      <c r="M64" s="49">
        <v>17277300</v>
      </c>
      <c r="N64" s="49">
        <v>17277300</v>
      </c>
      <c r="O64" s="48">
        <f t="shared" si="0"/>
        <v>0.41259629826089272</v>
      </c>
    </row>
    <row r="65" spans="1:15" x14ac:dyDescent="0.3">
      <c r="A65" s="28" t="s">
        <v>72</v>
      </c>
      <c r="B65" s="23" t="s">
        <v>166</v>
      </c>
      <c r="C65" s="23"/>
      <c r="D65" s="23"/>
      <c r="E65" s="23"/>
      <c r="F65" s="49">
        <v>205447336</v>
      </c>
      <c r="G65" s="49">
        <v>0</v>
      </c>
      <c r="H65" s="49">
        <v>0</v>
      </c>
      <c r="I65" s="49">
        <v>0</v>
      </c>
      <c r="J65" s="49">
        <v>205447336</v>
      </c>
      <c r="K65" s="49">
        <v>38186012</v>
      </c>
      <c r="L65" s="49">
        <v>38186012</v>
      </c>
      <c r="M65" s="49">
        <v>38186012</v>
      </c>
      <c r="N65" s="49">
        <v>38186012</v>
      </c>
      <c r="O65" s="48">
        <f t="shared" si="0"/>
        <v>0.18586764249890297</v>
      </c>
    </row>
    <row r="66" spans="1:15" x14ac:dyDescent="0.3">
      <c r="A66" s="28" t="s">
        <v>73</v>
      </c>
      <c r="B66" s="23" t="s">
        <v>153</v>
      </c>
      <c r="C66" s="23"/>
      <c r="D66" s="23"/>
      <c r="E66" s="23"/>
      <c r="F66" s="49">
        <v>86234294</v>
      </c>
      <c r="G66" s="49">
        <v>0</v>
      </c>
      <c r="H66" s="49">
        <v>0</v>
      </c>
      <c r="I66" s="49">
        <v>0</v>
      </c>
      <c r="J66" s="49">
        <v>86234294</v>
      </c>
      <c r="K66" s="49">
        <v>32669345</v>
      </c>
      <c r="L66" s="49">
        <v>32669345</v>
      </c>
      <c r="M66" s="49">
        <v>32669345</v>
      </c>
      <c r="N66" s="49">
        <v>32669345</v>
      </c>
      <c r="O66" s="48">
        <f t="shared" si="0"/>
        <v>0.37884400143636593</v>
      </c>
    </row>
    <row r="67" spans="1:15" x14ac:dyDescent="0.3">
      <c r="A67" s="28" t="s">
        <v>74</v>
      </c>
      <c r="B67" s="23" t="s">
        <v>167</v>
      </c>
      <c r="C67" s="23" t="s">
        <v>107</v>
      </c>
      <c r="D67" s="23" t="s">
        <v>108</v>
      </c>
      <c r="E67" s="23" t="s">
        <v>109</v>
      </c>
      <c r="F67" s="49">
        <v>86234294</v>
      </c>
      <c r="G67" s="49">
        <v>0</v>
      </c>
      <c r="H67" s="49">
        <v>0</v>
      </c>
      <c r="I67" s="49">
        <v>0</v>
      </c>
      <c r="J67" s="49">
        <v>86234294</v>
      </c>
      <c r="K67" s="49">
        <v>32669345</v>
      </c>
      <c r="L67" s="49">
        <v>32669345</v>
      </c>
      <c r="M67" s="49">
        <v>32669345</v>
      </c>
      <c r="N67" s="49">
        <v>32669345</v>
      </c>
      <c r="O67" s="48">
        <f t="shared" si="0"/>
        <v>0.37884400143636593</v>
      </c>
    </row>
    <row r="68" spans="1:15" x14ac:dyDescent="0.3">
      <c r="A68" s="28" t="s">
        <v>74</v>
      </c>
      <c r="B68" s="23" t="s">
        <v>167</v>
      </c>
      <c r="C68" s="23" t="s">
        <v>113</v>
      </c>
      <c r="D68" s="23" t="s">
        <v>123</v>
      </c>
      <c r="E68" s="23" t="s">
        <v>124</v>
      </c>
      <c r="F68" s="49">
        <v>86234294</v>
      </c>
      <c r="G68" s="49">
        <v>0</v>
      </c>
      <c r="H68" s="49">
        <v>0</v>
      </c>
      <c r="I68" s="49">
        <v>0</v>
      </c>
      <c r="J68" s="49">
        <v>86234294</v>
      </c>
      <c r="K68" s="49">
        <v>32669345</v>
      </c>
      <c r="L68" s="49">
        <v>32669345</v>
      </c>
      <c r="M68" s="49">
        <v>32669345</v>
      </c>
      <c r="N68" s="49">
        <v>32669345</v>
      </c>
      <c r="O68" s="48">
        <f t="shared" si="0"/>
        <v>0.37884400143636593</v>
      </c>
    </row>
    <row r="69" spans="1:15" x14ac:dyDescent="0.3">
      <c r="A69" s="28" t="s">
        <v>74</v>
      </c>
      <c r="B69" s="23" t="s">
        <v>167</v>
      </c>
      <c r="C69" s="23" t="s">
        <v>116</v>
      </c>
      <c r="D69" s="23" t="s">
        <v>117</v>
      </c>
      <c r="E69" s="23" t="s">
        <v>118</v>
      </c>
      <c r="F69" s="49">
        <v>86234294</v>
      </c>
      <c r="G69" s="49">
        <v>0</v>
      </c>
      <c r="H69" s="49">
        <v>0</v>
      </c>
      <c r="I69" s="49">
        <v>0</v>
      </c>
      <c r="J69" s="49">
        <v>86234294</v>
      </c>
      <c r="K69" s="49">
        <v>32669345</v>
      </c>
      <c r="L69" s="49">
        <v>32669345</v>
      </c>
      <c r="M69" s="49">
        <v>32669345</v>
      </c>
      <c r="N69" s="49">
        <v>32669345</v>
      </c>
      <c r="O69" s="48">
        <f t="shared" si="0"/>
        <v>0.37884400143636593</v>
      </c>
    </row>
    <row r="70" spans="1:15" x14ac:dyDescent="0.3">
      <c r="A70" s="28" t="s">
        <v>249</v>
      </c>
      <c r="B70" s="23" t="s">
        <v>168</v>
      </c>
      <c r="C70" s="23" t="s">
        <v>107</v>
      </c>
      <c r="D70" s="23" t="s">
        <v>108</v>
      </c>
      <c r="E70" s="23" t="s">
        <v>109</v>
      </c>
      <c r="F70" s="49">
        <v>85034294</v>
      </c>
      <c r="G70" s="49">
        <v>0</v>
      </c>
      <c r="H70" s="49">
        <v>0</v>
      </c>
      <c r="I70" s="49">
        <v>0</v>
      </c>
      <c r="J70" s="49">
        <v>85034294</v>
      </c>
      <c r="K70" s="49">
        <v>0</v>
      </c>
      <c r="L70" s="49">
        <v>0</v>
      </c>
      <c r="M70" s="49">
        <v>0</v>
      </c>
      <c r="N70" s="49">
        <v>0</v>
      </c>
      <c r="O70" s="48">
        <f t="shared" si="0"/>
        <v>0</v>
      </c>
    </row>
    <row r="71" spans="1:15" x14ac:dyDescent="0.3">
      <c r="A71" s="28" t="s">
        <v>249</v>
      </c>
      <c r="B71" s="23" t="s">
        <v>168</v>
      </c>
      <c r="C71" s="23" t="s">
        <v>113</v>
      </c>
      <c r="D71" s="23" t="s">
        <v>123</v>
      </c>
      <c r="E71" s="23" t="s">
        <v>124</v>
      </c>
      <c r="F71" s="49">
        <v>85034294</v>
      </c>
      <c r="G71" s="49">
        <v>0</v>
      </c>
      <c r="H71" s="49">
        <v>0</v>
      </c>
      <c r="I71" s="49">
        <v>0</v>
      </c>
      <c r="J71" s="49">
        <v>85034294</v>
      </c>
      <c r="K71" s="49">
        <v>0</v>
      </c>
      <c r="L71" s="49">
        <v>0</v>
      </c>
      <c r="M71" s="49">
        <v>0</v>
      </c>
      <c r="N71" s="49">
        <v>0</v>
      </c>
      <c r="O71" s="48">
        <f t="shared" si="0"/>
        <v>0</v>
      </c>
    </row>
    <row r="72" spans="1:15" x14ac:dyDescent="0.3">
      <c r="A72" s="28" t="s">
        <v>249</v>
      </c>
      <c r="B72" s="23" t="s">
        <v>168</v>
      </c>
      <c r="C72" s="23" t="s">
        <v>116</v>
      </c>
      <c r="D72" s="23" t="s">
        <v>117</v>
      </c>
      <c r="E72" s="23" t="s">
        <v>118</v>
      </c>
      <c r="F72" s="49">
        <v>85034294</v>
      </c>
      <c r="G72" s="49">
        <v>0</v>
      </c>
      <c r="H72" s="49">
        <v>0</v>
      </c>
      <c r="I72" s="49">
        <v>0</v>
      </c>
      <c r="J72" s="49">
        <v>85034294</v>
      </c>
      <c r="K72" s="49">
        <v>0</v>
      </c>
      <c r="L72" s="49">
        <v>0</v>
      </c>
      <c r="M72" s="49">
        <v>0</v>
      </c>
      <c r="N72" s="49">
        <v>0</v>
      </c>
      <c r="O72" s="48">
        <f t="shared" ref="O72:O135" si="1">+L72/J72</f>
        <v>0</v>
      </c>
    </row>
    <row r="73" spans="1:15" x14ac:dyDescent="0.3">
      <c r="A73" s="28" t="s">
        <v>75</v>
      </c>
      <c r="B73" s="23" t="s">
        <v>169</v>
      </c>
      <c r="C73" s="23" t="s">
        <v>107</v>
      </c>
      <c r="D73" s="23" t="s">
        <v>108</v>
      </c>
      <c r="E73" s="23" t="s">
        <v>109</v>
      </c>
      <c r="F73" s="49">
        <v>34178748</v>
      </c>
      <c r="G73" s="49">
        <v>0</v>
      </c>
      <c r="H73" s="49">
        <v>0</v>
      </c>
      <c r="I73" s="49">
        <v>0</v>
      </c>
      <c r="J73" s="49">
        <v>34178748</v>
      </c>
      <c r="K73" s="49">
        <v>5516667</v>
      </c>
      <c r="L73" s="49">
        <v>5516667</v>
      </c>
      <c r="M73" s="49">
        <v>5516667</v>
      </c>
      <c r="N73" s="49">
        <v>5516667</v>
      </c>
      <c r="O73" s="48">
        <f t="shared" si="1"/>
        <v>0.16140635110449336</v>
      </c>
    </row>
    <row r="74" spans="1:15" x14ac:dyDescent="0.3">
      <c r="A74" s="28" t="s">
        <v>75</v>
      </c>
      <c r="B74" s="23" t="s">
        <v>169</v>
      </c>
      <c r="C74" s="23" t="s">
        <v>113</v>
      </c>
      <c r="D74" s="23" t="s">
        <v>123</v>
      </c>
      <c r="E74" s="23" t="s">
        <v>124</v>
      </c>
      <c r="F74" s="49">
        <v>34178748</v>
      </c>
      <c r="G74" s="49">
        <v>0</v>
      </c>
      <c r="H74" s="49">
        <v>0</v>
      </c>
      <c r="I74" s="49">
        <v>0</v>
      </c>
      <c r="J74" s="49">
        <v>34178748</v>
      </c>
      <c r="K74" s="49">
        <v>5516667</v>
      </c>
      <c r="L74" s="49">
        <v>5516667</v>
      </c>
      <c r="M74" s="49">
        <v>5516667</v>
      </c>
      <c r="N74" s="49">
        <v>5516667</v>
      </c>
      <c r="O74" s="48">
        <f t="shared" si="1"/>
        <v>0.16140635110449336</v>
      </c>
    </row>
    <row r="75" spans="1:15" x14ac:dyDescent="0.3">
      <c r="A75" s="28" t="s">
        <v>75</v>
      </c>
      <c r="B75" s="23" t="s">
        <v>169</v>
      </c>
      <c r="C75" s="23" t="s">
        <v>116</v>
      </c>
      <c r="D75" s="23" t="s">
        <v>117</v>
      </c>
      <c r="E75" s="23" t="s">
        <v>118</v>
      </c>
      <c r="F75" s="49">
        <v>34178748</v>
      </c>
      <c r="G75" s="49">
        <v>0</v>
      </c>
      <c r="H75" s="49">
        <v>0</v>
      </c>
      <c r="I75" s="49">
        <v>0</v>
      </c>
      <c r="J75" s="49">
        <v>34178748</v>
      </c>
      <c r="K75" s="49">
        <v>5516667</v>
      </c>
      <c r="L75" s="49">
        <v>5516667</v>
      </c>
      <c r="M75" s="49">
        <v>5516667</v>
      </c>
      <c r="N75" s="49">
        <v>5516667</v>
      </c>
      <c r="O75" s="48">
        <f t="shared" si="1"/>
        <v>0.16140635110449336</v>
      </c>
    </row>
    <row r="76" spans="1:15" x14ac:dyDescent="0.3">
      <c r="A76" s="28" t="s">
        <v>76</v>
      </c>
      <c r="B76" s="23" t="s">
        <v>170</v>
      </c>
      <c r="C76" s="23"/>
      <c r="D76" s="23"/>
      <c r="E76" s="23"/>
      <c r="F76" s="49">
        <v>782461976</v>
      </c>
      <c r="G76" s="49">
        <v>842360127</v>
      </c>
      <c r="H76" s="49">
        <v>43992448</v>
      </c>
      <c r="I76" s="49">
        <v>45119448</v>
      </c>
      <c r="J76" s="49">
        <v>1623695103</v>
      </c>
      <c r="K76" s="49">
        <v>1242413286</v>
      </c>
      <c r="L76" s="49">
        <v>1177283199</v>
      </c>
      <c r="M76" s="49">
        <v>437854147</v>
      </c>
      <c r="N76" s="49">
        <v>426068661</v>
      </c>
      <c r="O76" s="48">
        <f t="shared" si="1"/>
        <v>0.72506420498824398</v>
      </c>
    </row>
    <row r="77" spans="1:15" x14ac:dyDescent="0.3">
      <c r="A77" s="28" t="s">
        <v>271</v>
      </c>
      <c r="B77" s="23" t="s">
        <v>272</v>
      </c>
      <c r="C77" s="23"/>
      <c r="D77" s="23"/>
      <c r="E77" s="23"/>
      <c r="F77" s="49">
        <v>0</v>
      </c>
      <c r="G77" s="49">
        <v>0</v>
      </c>
      <c r="H77" s="49">
        <v>6391831</v>
      </c>
      <c r="I77" s="49">
        <v>0</v>
      </c>
      <c r="J77" s="49">
        <v>6391831</v>
      </c>
      <c r="K77" s="49">
        <v>6391831</v>
      </c>
      <c r="L77" s="49">
        <v>0</v>
      </c>
      <c r="M77" s="49">
        <v>0</v>
      </c>
      <c r="N77" s="49">
        <v>0</v>
      </c>
      <c r="O77" s="48">
        <f t="shared" si="1"/>
        <v>0</v>
      </c>
    </row>
    <row r="78" spans="1:15" x14ac:dyDescent="0.3">
      <c r="A78" s="28" t="s">
        <v>273</v>
      </c>
      <c r="B78" s="23" t="s">
        <v>274</v>
      </c>
      <c r="C78" s="23"/>
      <c r="D78" s="23"/>
      <c r="E78" s="23"/>
      <c r="F78" s="49">
        <v>0</v>
      </c>
      <c r="G78" s="49">
        <v>0</v>
      </c>
      <c r="H78" s="49">
        <v>6391831</v>
      </c>
      <c r="I78" s="49">
        <v>0</v>
      </c>
      <c r="J78" s="49">
        <v>6391831</v>
      </c>
      <c r="K78" s="49">
        <v>6391831</v>
      </c>
      <c r="L78" s="49">
        <v>0</v>
      </c>
      <c r="M78" s="49">
        <v>0</v>
      </c>
      <c r="N78" s="49">
        <v>0</v>
      </c>
      <c r="O78" s="48">
        <f t="shared" si="1"/>
        <v>0</v>
      </c>
    </row>
    <row r="79" spans="1:15" x14ac:dyDescent="0.3">
      <c r="A79" s="28" t="s">
        <v>275</v>
      </c>
      <c r="B79" s="23" t="s">
        <v>276</v>
      </c>
      <c r="C79" s="23"/>
      <c r="D79" s="23"/>
      <c r="E79" s="23"/>
      <c r="F79" s="49">
        <v>0</v>
      </c>
      <c r="G79" s="49">
        <v>0</v>
      </c>
      <c r="H79" s="49">
        <v>6391831</v>
      </c>
      <c r="I79" s="49">
        <v>0</v>
      </c>
      <c r="J79" s="49">
        <v>6391831</v>
      </c>
      <c r="K79" s="49">
        <v>6391831</v>
      </c>
      <c r="L79" s="49">
        <v>0</v>
      </c>
      <c r="M79" s="49">
        <v>0</v>
      </c>
      <c r="N79" s="49">
        <v>0</v>
      </c>
      <c r="O79" s="48">
        <f t="shared" si="1"/>
        <v>0</v>
      </c>
    </row>
    <row r="80" spans="1:15" x14ac:dyDescent="0.3">
      <c r="A80" s="28" t="s">
        <v>277</v>
      </c>
      <c r="B80" s="23" t="s">
        <v>278</v>
      </c>
      <c r="C80" s="23"/>
      <c r="D80" s="23"/>
      <c r="E80" s="23"/>
      <c r="F80" s="49">
        <v>0</v>
      </c>
      <c r="G80" s="49">
        <v>0</v>
      </c>
      <c r="H80" s="49">
        <v>6391831</v>
      </c>
      <c r="I80" s="49">
        <v>0</v>
      </c>
      <c r="J80" s="49">
        <v>6391831</v>
      </c>
      <c r="K80" s="49">
        <v>6391831</v>
      </c>
      <c r="L80" s="49">
        <v>0</v>
      </c>
      <c r="M80" s="49">
        <v>0</v>
      </c>
      <c r="N80" s="49">
        <v>0</v>
      </c>
      <c r="O80" s="48">
        <f t="shared" si="1"/>
        <v>0</v>
      </c>
    </row>
    <row r="81" spans="1:15" x14ac:dyDescent="0.3">
      <c r="A81" s="28" t="s">
        <v>279</v>
      </c>
      <c r="B81" s="23" t="s">
        <v>280</v>
      </c>
      <c r="C81" s="23" t="s">
        <v>107</v>
      </c>
      <c r="D81" s="23" t="s">
        <v>108</v>
      </c>
      <c r="E81" s="23" t="s">
        <v>109</v>
      </c>
      <c r="F81" s="49">
        <v>0</v>
      </c>
      <c r="G81" s="49">
        <v>0</v>
      </c>
      <c r="H81" s="49">
        <v>6391831</v>
      </c>
      <c r="I81" s="49">
        <v>0</v>
      </c>
      <c r="J81" s="49">
        <v>6391831</v>
      </c>
      <c r="K81" s="49">
        <v>6391831</v>
      </c>
      <c r="L81" s="49">
        <v>0</v>
      </c>
      <c r="M81" s="49">
        <v>0</v>
      </c>
      <c r="N81" s="49">
        <v>0</v>
      </c>
      <c r="O81" s="48">
        <f t="shared" si="1"/>
        <v>0</v>
      </c>
    </row>
    <row r="82" spans="1:15" x14ac:dyDescent="0.3">
      <c r="A82" s="28" t="s">
        <v>279</v>
      </c>
      <c r="B82" s="23" t="s">
        <v>280</v>
      </c>
      <c r="C82" s="23" t="s">
        <v>113</v>
      </c>
      <c r="D82" s="23" t="s">
        <v>114</v>
      </c>
      <c r="E82" s="23" t="s">
        <v>115</v>
      </c>
      <c r="F82" s="49">
        <v>0</v>
      </c>
      <c r="G82" s="49">
        <v>0</v>
      </c>
      <c r="H82" s="49">
        <v>6391831</v>
      </c>
      <c r="I82" s="49">
        <v>0</v>
      </c>
      <c r="J82" s="49">
        <v>6391831</v>
      </c>
      <c r="K82" s="49">
        <v>6391831</v>
      </c>
      <c r="L82" s="49">
        <v>0</v>
      </c>
      <c r="M82" s="49">
        <v>0</v>
      </c>
      <c r="N82" s="49">
        <v>0</v>
      </c>
      <c r="O82" s="48">
        <f t="shared" si="1"/>
        <v>0</v>
      </c>
    </row>
    <row r="83" spans="1:15" x14ac:dyDescent="0.3">
      <c r="A83" s="28" t="s">
        <v>279</v>
      </c>
      <c r="B83" s="23" t="s">
        <v>280</v>
      </c>
      <c r="C83" s="23" t="s">
        <v>116</v>
      </c>
      <c r="D83" s="23" t="s">
        <v>117</v>
      </c>
      <c r="E83" s="23" t="s">
        <v>118</v>
      </c>
      <c r="F83" s="49">
        <v>0</v>
      </c>
      <c r="G83" s="49">
        <v>0</v>
      </c>
      <c r="H83" s="49">
        <v>6391831</v>
      </c>
      <c r="I83" s="49">
        <v>0</v>
      </c>
      <c r="J83" s="49">
        <v>6391831</v>
      </c>
      <c r="K83" s="49">
        <v>6391831</v>
      </c>
      <c r="L83" s="49">
        <v>0</v>
      </c>
      <c r="M83" s="49">
        <v>0</v>
      </c>
      <c r="N83" s="49">
        <v>0</v>
      </c>
      <c r="O83" s="48">
        <f t="shared" si="1"/>
        <v>0</v>
      </c>
    </row>
    <row r="84" spans="1:15" x14ac:dyDescent="0.3">
      <c r="A84" s="28" t="s">
        <v>77</v>
      </c>
      <c r="B84" s="23" t="s">
        <v>171</v>
      </c>
      <c r="C84" s="23"/>
      <c r="D84" s="23"/>
      <c r="E84" s="23"/>
      <c r="F84" s="49">
        <v>782461976</v>
      </c>
      <c r="G84" s="49">
        <v>842360127</v>
      </c>
      <c r="H84" s="49">
        <v>37600617</v>
      </c>
      <c r="I84" s="49">
        <v>45119448</v>
      </c>
      <c r="J84" s="49">
        <v>1617303272</v>
      </c>
      <c r="K84" s="49">
        <v>1236021455</v>
      </c>
      <c r="L84" s="49">
        <v>1177283199</v>
      </c>
      <c r="M84" s="49">
        <v>437854147</v>
      </c>
      <c r="N84" s="49">
        <v>426068661</v>
      </c>
      <c r="O84" s="48">
        <v>0</v>
      </c>
    </row>
    <row r="85" spans="1:15" x14ac:dyDescent="0.3">
      <c r="A85" s="28" t="s">
        <v>78</v>
      </c>
      <c r="B85" s="23" t="s">
        <v>172</v>
      </c>
      <c r="C85" s="23"/>
      <c r="D85" s="23"/>
      <c r="E85" s="23"/>
      <c r="F85" s="49">
        <v>2650000</v>
      </c>
      <c r="G85" s="49">
        <v>16407087</v>
      </c>
      <c r="H85" s="49">
        <v>2898959</v>
      </c>
      <c r="I85" s="49">
        <v>1000000</v>
      </c>
      <c r="J85" s="49">
        <v>20956046</v>
      </c>
      <c r="K85" s="49">
        <v>19306046</v>
      </c>
      <c r="L85" s="49">
        <v>16407087</v>
      </c>
      <c r="M85" s="49">
        <v>16407087</v>
      </c>
      <c r="N85" s="49">
        <v>16407087</v>
      </c>
      <c r="O85" s="48">
        <f t="shared" si="1"/>
        <v>0.78292856390943211</v>
      </c>
    </row>
    <row r="86" spans="1:15" x14ac:dyDescent="0.3">
      <c r="A86" s="28" t="s">
        <v>79</v>
      </c>
      <c r="B86" s="23" t="s">
        <v>173</v>
      </c>
      <c r="C86" s="23" t="s">
        <v>104</v>
      </c>
      <c r="D86" s="23">
        <v>2381302</v>
      </c>
      <c r="E86" s="23" t="s">
        <v>174</v>
      </c>
      <c r="F86" s="49">
        <v>150000</v>
      </c>
      <c r="G86" s="49">
        <v>0</v>
      </c>
      <c r="H86" s="49">
        <v>0</v>
      </c>
      <c r="I86" s="49">
        <v>150000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8">
        <v>0</v>
      </c>
    </row>
    <row r="87" spans="1:15" x14ac:dyDescent="0.3">
      <c r="A87" s="28" t="s">
        <v>79</v>
      </c>
      <c r="B87" s="23" t="s">
        <v>173</v>
      </c>
      <c r="C87" s="23" t="s">
        <v>104</v>
      </c>
      <c r="D87" s="23">
        <v>2713001</v>
      </c>
      <c r="E87" s="23" t="s">
        <v>175</v>
      </c>
      <c r="F87" s="49">
        <v>200000</v>
      </c>
      <c r="G87" s="49">
        <v>0</v>
      </c>
      <c r="H87" s="49">
        <v>0</v>
      </c>
      <c r="I87" s="49">
        <v>0</v>
      </c>
      <c r="J87" s="49">
        <v>200000</v>
      </c>
      <c r="K87" s="49">
        <v>0</v>
      </c>
      <c r="L87" s="49">
        <v>0</v>
      </c>
      <c r="M87" s="49">
        <v>0</v>
      </c>
      <c r="N87" s="49">
        <v>0</v>
      </c>
      <c r="O87" s="48">
        <f t="shared" si="1"/>
        <v>0</v>
      </c>
    </row>
    <row r="88" spans="1:15" x14ac:dyDescent="0.3">
      <c r="A88" s="28" t="s">
        <v>79</v>
      </c>
      <c r="B88" s="23" t="s">
        <v>173</v>
      </c>
      <c r="C88" s="23" t="s">
        <v>104</v>
      </c>
      <c r="D88" s="23">
        <v>2823125</v>
      </c>
      <c r="E88" s="23" t="s">
        <v>281</v>
      </c>
      <c r="F88" s="49">
        <v>0</v>
      </c>
      <c r="G88" s="49">
        <v>0</v>
      </c>
      <c r="H88" s="49">
        <v>319158</v>
      </c>
      <c r="I88" s="49">
        <v>0</v>
      </c>
      <c r="J88" s="49">
        <v>319158</v>
      </c>
      <c r="K88" s="49">
        <v>319158</v>
      </c>
      <c r="L88" s="49">
        <v>0</v>
      </c>
      <c r="M88" s="49">
        <v>0</v>
      </c>
      <c r="N88" s="49">
        <v>0</v>
      </c>
      <c r="O88" s="48">
        <v>0</v>
      </c>
    </row>
    <row r="89" spans="1:15" x14ac:dyDescent="0.3">
      <c r="A89" s="28" t="s">
        <v>79</v>
      </c>
      <c r="B89" s="23" t="s">
        <v>173</v>
      </c>
      <c r="C89" s="23" t="s">
        <v>104</v>
      </c>
      <c r="D89" s="23">
        <v>2823211</v>
      </c>
      <c r="E89" s="23" t="s">
        <v>282</v>
      </c>
      <c r="F89" s="49">
        <v>0</v>
      </c>
      <c r="G89" s="49">
        <v>0</v>
      </c>
      <c r="H89" s="49">
        <v>750176</v>
      </c>
      <c r="I89" s="49">
        <v>0</v>
      </c>
      <c r="J89" s="49">
        <v>750176</v>
      </c>
      <c r="K89" s="49">
        <v>750176</v>
      </c>
      <c r="L89" s="49">
        <v>0</v>
      </c>
      <c r="M89" s="49">
        <v>0</v>
      </c>
      <c r="N89" s="49">
        <v>0</v>
      </c>
      <c r="O89" s="48">
        <f t="shared" si="1"/>
        <v>0</v>
      </c>
    </row>
    <row r="90" spans="1:15" x14ac:dyDescent="0.3">
      <c r="A90" s="28" t="s">
        <v>79</v>
      </c>
      <c r="B90" s="23" t="s">
        <v>173</v>
      </c>
      <c r="C90" s="23" t="s">
        <v>104</v>
      </c>
      <c r="D90" s="23">
        <v>2823609</v>
      </c>
      <c r="E90" s="23" t="s">
        <v>283</v>
      </c>
      <c r="F90" s="49">
        <v>0</v>
      </c>
      <c r="G90" s="49">
        <v>0</v>
      </c>
      <c r="H90" s="49">
        <v>1162868</v>
      </c>
      <c r="I90" s="49">
        <v>0</v>
      </c>
      <c r="J90" s="49">
        <v>1162868</v>
      </c>
      <c r="K90" s="49">
        <v>1162868</v>
      </c>
      <c r="L90" s="49">
        <v>0</v>
      </c>
      <c r="M90" s="49">
        <v>0</v>
      </c>
      <c r="N90" s="49">
        <v>0</v>
      </c>
      <c r="O90" s="48">
        <f t="shared" si="1"/>
        <v>0</v>
      </c>
    </row>
    <row r="91" spans="1:15" x14ac:dyDescent="0.3">
      <c r="A91" s="28" t="s">
        <v>79</v>
      </c>
      <c r="B91" s="23" t="s">
        <v>173</v>
      </c>
      <c r="C91" s="23" t="s">
        <v>104</v>
      </c>
      <c r="D91" s="23">
        <v>2932005</v>
      </c>
      <c r="E91" s="23" t="s">
        <v>284</v>
      </c>
      <c r="F91" s="49">
        <v>0</v>
      </c>
      <c r="G91" s="49">
        <v>0</v>
      </c>
      <c r="H91" s="49">
        <v>277984</v>
      </c>
      <c r="I91" s="49">
        <v>0</v>
      </c>
      <c r="J91" s="49">
        <v>277984</v>
      </c>
      <c r="K91" s="49">
        <v>277984</v>
      </c>
      <c r="L91" s="49">
        <v>0</v>
      </c>
      <c r="M91" s="49">
        <v>0</v>
      </c>
      <c r="N91" s="49">
        <v>0</v>
      </c>
      <c r="O91" s="48">
        <f t="shared" si="1"/>
        <v>0</v>
      </c>
    </row>
    <row r="92" spans="1:15" x14ac:dyDescent="0.3">
      <c r="A92" s="28" t="s">
        <v>79</v>
      </c>
      <c r="B92" s="23" t="s">
        <v>173</v>
      </c>
      <c r="C92" s="23" t="s">
        <v>104</v>
      </c>
      <c r="D92" s="23">
        <v>2933001</v>
      </c>
      <c r="E92" s="23" t="s">
        <v>285</v>
      </c>
      <c r="F92" s="49">
        <v>0</v>
      </c>
      <c r="G92" s="49">
        <v>0</v>
      </c>
      <c r="H92" s="49">
        <v>388773</v>
      </c>
      <c r="I92" s="49">
        <v>0</v>
      </c>
      <c r="J92" s="49">
        <v>388773</v>
      </c>
      <c r="K92" s="49">
        <v>388773</v>
      </c>
      <c r="L92" s="49">
        <v>0</v>
      </c>
      <c r="M92" s="49">
        <v>0</v>
      </c>
      <c r="N92" s="49">
        <v>0</v>
      </c>
      <c r="O92" s="48">
        <f t="shared" si="1"/>
        <v>0</v>
      </c>
    </row>
    <row r="93" spans="1:15" x14ac:dyDescent="0.3">
      <c r="A93" s="28" t="s">
        <v>79</v>
      </c>
      <c r="B93" s="23" t="s">
        <v>173</v>
      </c>
      <c r="C93" s="23" t="s">
        <v>107</v>
      </c>
      <c r="D93" s="23" t="s">
        <v>108</v>
      </c>
      <c r="E93" s="23" t="s">
        <v>109</v>
      </c>
      <c r="F93" s="49">
        <v>350000</v>
      </c>
      <c r="G93" s="49">
        <v>0</v>
      </c>
      <c r="H93" s="49">
        <v>2898959</v>
      </c>
      <c r="I93" s="49">
        <v>150000</v>
      </c>
      <c r="J93" s="49">
        <v>3098959</v>
      </c>
      <c r="K93" s="49">
        <v>2898959</v>
      </c>
      <c r="L93" s="49">
        <v>0</v>
      </c>
      <c r="M93" s="49">
        <v>0</v>
      </c>
      <c r="N93" s="49">
        <v>0</v>
      </c>
      <c r="O93" s="48">
        <f t="shared" si="1"/>
        <v>0</v>
      </c>
    </row>
    <row r="94" spans="1:15" x14ac:dyDescent="0.3">
      <c r="A94" s="28" t="s">
        <v>79</v>
      </c>
      <c r="B94" s="23" t="s">
        <v>173</v>
      </c>
      <c r="C94" s="23" t="s">
        <v>113</v>
      </c>
      <c r="D94" s="23" t="s">
        <v>114</v>
      </c>
      <c r="E94" s="23" t="s">
        <v>115</v>
      </c>
      <c r="F94" s="49">
        <v>350000</v>
      </c>
      <c r="G94" s="49">
        <v>0</v>
      </c>
      <c r="H94" s="49">
        <v>2898959</v>
      </c>
      <c r="I94" s="49">
        <v>150000</v>
      </c>
      <c r="J94" s="49">
        <v>3098959</v>
      </c>
      <c r="K94" s="49">
        <v>2898959</v>
      </c>
      <c r="L94" s="49">
        <v>0</v>
      </c>
      <c r="M94" s="49">
        <v>0</v>
      </c>
      <c r="N94" s="49">
        <v>0</v>
      </c>
      <c r="O94" s="48">
        <f t="shared" si="1"/>
        <v>0</v>
      </c>
    </row>
    <row r="95" spans="1:15" x14ac:dyDescent="0.3">
      <c r="A95" s="28" t="s">
        <v>79</v>
      </c>
      <c r="B95" s="23" t="s">
        <v>173</v>
      </c>
      <c r="C95" s="23" t="s">
        <v>116</v>
      </c>
      <c r="D95" s="23" t="s">
        <v>117</v>
      </c>
      <c r="E95" s="23" t="s">
        <v>118</v>
      </c>
      <c r="F95" s="49">
        <v>350000</v>
      </c>
      <c r="G95" s="49">
        <v>0</v>
      </c>
      <c r="H95" s="49">
        <v>2898959</v>
      </c>
      <c r="I95" s="49">
        <v>150000</v>
      </c>
      <c r="J95" s="49">
        <v>3098959</v>
      </c>
      <c r="K95" s="49">
        <v>2898959</v>
      </c>
      <c r="L95" s="49">
        <v>0</v>
      </c>
      <c r="M95" s="49">
        <v>0</v>
      </c>
      <c r="N95" s="49">
        <v>0</v>
      </c>
      <c r="O95" s="48">
        <f t="shared" si="1"/>
        <v>0</v>
      </c>
    </row>
    <row r="96" spans="1:15" x14ac:dyDescent="0.3">
      <c r="A96" s="28" t="s">
        <v>80</v>
      </c>
      <c r="B96" s="23" t="s">
        <v>176</v>
      </c>
      <c r="C96" s="23" t="s">
        <v>104</v>
      </c>
      <c r="D96" s="23">
        <v>3212801</v>
      </c>
      <c r="E96" s="23" t="s">
        <v>177</v>
      </c>
      <c r="F96" s="49">
        <v>200000</v>
      </c>
      <c r="G96" s="49">
        <v>0</v>
      </c>
      <c r="H96" s="49">
        <v>0</v>
      </c>
      <c r="I96" s="49">
        <v>200000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8">
        <v>0</v>
      </c>
    </row>
    <row r="97" spans="1:15" x14ac:dyDescent="0.3">
      <c r="A97" s="28" t="s">
        <v>80</v>
      </c>
      <c r="B97" s="23" t="s">
        <v>176</v>
      </c>
      <c r="C97" s="23" t="s">
        <v>104</v>
      </c>
      <c r="D97" s="23">
        <v>3219302</v>
      </c>
      <c r="E97" s="23" t="s">
        <v>178</v>
      </c>
      <c r="F97" s="49">
        <v>100000</v>
      </c>
      <c r="G97" s="49">
        <v>0</v>
      </c>
      <c r="H97" s="49">
        <v>0</v>
      </c>
      <c r="I97" s="49">
        <v>100000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8">
        <v>0</v>
      </c>
    </row>
    <row r="98" spans="1:15" x14ac:dyDescent="0.3">
      <c r="A98" s="28" t="s">
        <v>80</v>
      </c>
      <c r="B98" s="23" t="s">
        <v>176</v>
      </c>
      <c r="C98" s="23" t="s">
        <v>104</v>
      </c>
      <c r="D98" s="23">
        <v>3219306</v>
      </c>
      <c r="E98" s="23" t="s">
        <v>179</v>
      </c>
      <c r="F98" s="49">
        <v>100000</v>
      </c>
      <c r="G98" s="49">
        <v>0</v>
      </c>
      <c r="H98" s="49">
        <v>0</v>
      </c>
      <c r="I98" s="49">
        <v>100000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8">
        <v>0</v>
      </c>
    </row>
    <row r="99" spans="1:15" x14ac:dyDescent="0.3">
      <c r="A99" s="28" t="s">
        <v>80</v>
      </c>
      <c r="B99" s="23" t="s">
        <v>176</v>
      </c>
      <c r="C99" s="23" t="s">
        <v>104</v>
      </c>
      <c r="D99" s="23">
        <v>3413101</v>
      </c>
      <c r="E99" s="23" t="s">
        <v>180</v>
      </c>
      <c r="F99" s="49">
        <v>100000</v>
      </c>
      <c r="G99" s="49">
        <v>0</v>
      </c>
      <c r="H99" s="49">
        <v>0</v>
      </c>
      <c r="I99" s="49">
        <v>100000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8">
        <v>0</v>
      </c>
    </row>
    <row r="100" spans="1:15" x14ac:dyDescent="0.3">
      <c r="A100" s="28" t="s">
        <v>80</v>
      </c>
      <c r="B100" s="23" t="s">
        <v>176</v>
      </c>
      <c r="C100" s="23" t="s">
        <v>104</v>
      </c>
      <c r="D100" s="23">
        <v>3699060</v>
      </c>
      <c r="E100" s="23" t="s">
        <v>181</v>
      </c>
      <c r="F100" s="49">
        <v>350000</v>
      </c>
      <c r="G100" s="49">
        <v>0</v>
      </c>
      <c r="H100" s="49">
        <v>0</v>
      </c>
      <c r="I100" s="49">
        <v>350000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8">
        <v>0</v>
      </c>
    </row>
    <row r="101" spans="1:15" x14ac:dyDescent="0.3">
      <c r="A101" s="28" t="s">
        <v>80</v>
      </c>
      <c r="B101" s="23" t="s">
        <v>176</v>
      </c>
      <c r="C101" s="23" t="s">
        <v>107</v>
      </c>
      <c r="D101" s="23" t="s">
        <v>108</v>
      </c>
      <c r="E101" s="23" t="s">
        <v>109</v>
      </c>
      <c r="F101" s="49">
        <v>850000</v>
      </c>
      <c r="G101" s="49">
        <v>0</v>
      </c>
      <c r="H101" s="49">
        <v>0</v>
      </c>
      <c r="I101" s="49">
        <v>850000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8">
        <v>0</v>
      </c>
    </row>
    <row r="102" spans="1:15" x14ac:dyDescent="0.3">
      <c r="A102" s="28" t="s">
        <v>80</v>
      </c>
      <c r="B102" s="23" t="s">
        <v>176</v>
      </c>
      <c r="C102" s="23" t="s">
        <v>113</v>
      </c>
      <c r="D102" s="23" t="s">
        <v>114</v>
      </c>
      <c r="E102" s="23" t="s">
        <v>115</v>
      </c>
      <c r="F102" s="49">
        <v>850000</v>
      </c>
      <c r="G102" s="49">
        <v>0</v>
      </c>
      <c r="H102" s="49">
        <v>0</v>
      </c>
      <c r="I102" s="49">
        <v>850000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8">
        <v>0</v>
      </c>
    </row>
    <row r="103" spans="1:15" x14ac:dyDescent="0.3">
      <c r="A103" s="28" t="s">
        <v>80</v>
      </c>
      <c r="B103" s="23" t="s">
        <v>176</v>
      </c>
      <c r="C103" s="23" t="s">
        <v>116</v>
      </c>
      <c r="D103" s="23" t="s">
        <v>117</v>
      </c>
      <c r="E103" s="23" t="s">
        <v>118</v>
      </c>
      <c r="F103" s="49">
        <v>850000</v>
      </c>
      <c r="G103" s="49">
        <v>0</v>
      </c>
      <c r="H103" s="49">
        <v>0</v>
      </c>
      <c r="I103" s="49">
        <v>850000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8">
        <v>0</v>
      </c>
    </row>
    <row r="104" spans="1:15" x14ac:dyDescent="0.3">
      <c r="A104" s="28" t="s">
        <v>81</v>
      </c>
      <c r="B104" s="23" t="s">
        <v>182</v>
      </c>
      <c r="C104" s="23" t="s">
        <v>104</v>
      </c>
      <c r="D104" s="23">
        <v>4299203</v>
      </c>
      <c r="E104" s="23" t="s">
        <v>183</v>
      </c>
      <c r="F104" s="49">
        <v>450000</v>
      </c>
      <c r="G104" s="49">
        <v>0</v>
      </c>
      <c r="H104" s="49">
        <v>0</v>
      </c>
      <c r="I104" s="49">
        <v>0</v>
      </c>
      <c r="J104" s="49">
        <v>450000</v>
      </c>
      <c r="K104" s="49">
        <v>0</v>
      </c>
      <c r="L104" s="49">
        <v>0</v>
      </c>
      <c r="M104" s="49">
        <v>0</v>
      </c>
      <c r="N104" s="49">
        <v>0</v>
      </c>
      <c r="O104" s="48">
        <f t="shared" si="1"/>
        <v>0</v>
      </c>
    </row>
    <row r="105" spans="1:15" x14ac:dyDescent="0.3">
      <c r="A105" s="28" t="s">
        <v>81</v>
      </c>
      <c r="B105" s="23" t="s">
        <v>182</v>
      </c>
      <c r="C105" s="23" t="s">
        <v>104</v>
      </c>
      <c r="D105" s="23">
        <v>4392302</v>
      </c>
      <c r="E105" s="23" t="s">
        <v>184</v>
      </c>
      <c r="F105" s="49">
        <v>400000</v>
      </c>
      <c r="G105" s="49">
        <v>0</v>
      </c>
      <c r="H105" s="49">
        <v>0</v>
      </c>
      <c r="I105" s="49">
        <v>0</v>
      </c>
      <c r="J105" s="49">
        <v>400000</v>
      </c>
      <c r="K105" s="49">
        <v>0</v>
      </c>
      <c r="L105" s="49">
        <v>0</v>
      </c>
      <c r="M105" s="49">
        <v>0</v>
      </c>
      <c r="N105" s="49">
        <v>0</v>
      </c>
      <c r="O105" s="48">
        <f t="shared" si="1"/>
        <v>0</v>
      </c>
    </row>
    <row r="106" spans="1:15" x14ac:dyDescent="0.3">
      <c r="A106" s="28" t="s">
        <v>81</v>
      </c>
      <c r="B106" s="23" t="s">
        <v>182</v>
      </c>
      <c r="C106" s="23" t="s">
        <v>104</v>
      </c>
      <c r="D106" s="23">
        <v>4394102</v>
      </c>
      <c r="E106" s="23" t="s">
        <v>185</v>
      </c>
      <c r="F106" s="49">
        <v>600000</v>
      </c>
      <c r="G106" s="49">
        <v>0</v>
      </c>
      <c r="H106" s="49">
        <v>0</v>
      </c>
      <c r="I106" s="49">
        <v>0</v>
      </c>
      <c r="J106" s="49">
        <v>600000</v>
      </c>
      <c r="K106" s="49">
        <v>0</v>
      </c>
      <c r="L106" s="49">
        <v>0</v>
      </c>
      <c r="M106" s="49">
        <v>0</v>
      </c>
      <c r="N106" s="49">
        <v>0</v>
      </c>
      <c r="O106" s="48">
        <f t="shared" si="1"/>
        <v>0</v>
      </c>
    </row>
    <row r="107" spans="1:15" x14ac:dyDescent="0.3">
      <c r="A107" s="28" t="s">
        <v>81</v>
      </c>
      <c r="B107" s="23" t="s">
        <v>182</v>
      </c>
      <c r="C107" s="23" t="s">
        <v>104</v>
      </c>
      <c r="D107" s="23">
        <v>47813</v>
      </c>
      <c r="E107" s="23" t="s">
        <v>186</v>
      </c>
      <c r="F107" s="49">
        <v>0</v>
      </c>
      <c r="G107" s="49">
        <v>16407087</v>
      </c>
      <c r="H107" s="49">
        <v>0</v>
      </c>
      <c r="I107" s="49">
        <v>0</v>
      </c>
      <c r="J107" s="49">
        <v>16407087</v>
      </c>
      <c r="K107" s="49">
        <v>16407087</v>
      </c>
      <c r="L107" s="49">
        <v>16407087</v>
      </c>
      <c r="M107" s="49">
        <v>16407087</v>
      </c>
      <c r="N107" s="49">
        <v>16407087</v>
      </c>
      <c r="O107" s="48">
        <f t="shared" si="1"/>
        <v>1</v>
      </c>
    </row>
    <row r="108" spans="1:15" x14ac:dyDescent="0.3">
      <c r="A108" s="28" t="s">
        <v>81</v>
      </c>
      <c r="B108" s="23" t="s">
        <v>182</v>
      </c>
      <c r="C108" s="23" t="s">
        <v>107</v>
      </c>
      <c r="D108" s="23" t="s">
        <v>108</v>
      </c>
      <c r="E108" s="23" t="s">
        <v>109</v>
      </c>
      <c r="F108" s="49">
        <v>1450000</v>
      </c>
      <c r="G108" s="49">
        <v>16407087</v>
      </c>
      <c r="H108" s="49">
        <v>0</v>
      </c>
      <c r="I108" s="49">
        <v>0</v>
      </c>
      <c r="J108" s="49">
        <v>17857087</v>
      </c>
      <c r="K108" s="49">
        <v>16407087</v>
      </c>
      <c r="L108" s="49">
        <v>16407087</v>
      </c>
      <c r="M108" s="49">
        <v>16407087</v>
      </c>
      <c r="N108" s="49">
        <v>16407087</v>
      </c>
      <c r="O108" s="48">
        <f t="shared" si="1"/>
        <v>0.91879974600560554</v>
      </c>
    </row>
    <row r="109" spans="1:15" x14ac:dyDescent="0.3">
      <c r="A109" s="28" t="s">
        <v>81</v>
      </c>
      <c r="B109" s="23" t="s">
        <v>182</v>
      </c>
      <c r="C109" s="23" t="s">
        <v>113</v>
      </c>
      <c r="D109" s="23" t="s">
        <v>114</v>
      </c>
      <c r="E109" s="23" t="s">
        <v>115</v>
      </c>
      <c r="F109" s="49">
        <v>1450000</v>
      </c>
      <c r="G109" s="49">
        <v>0</v>
      </c>
      <c r="H109" s="49">
        <v>0</v>
      </c>
      <c r="I109" s="49">
        <v>0</v>
      </c>
      <c r="J109" s="49">
        <v>1450000</v>
      </c>
      <c r="K109" s="49">
        <v>0</v>
      </c>
      <c r="L109" s="49">
        <v>0</v>
      </c>
      <c r="M109" s="49">
        <v>0</v>
      </c>
      <c r="N109" s="49">
        <v>0</v>
      </c>
      <c r="O109" s="48">
        <f t="shared" si="1"/>
        <v>0</v>
      </c>
    </row>
    <row r="110" spans="1:15" x14ac:dyDescent="0.3">
      <c r="A110" s="28" t="s">
        <v>81</v>
      </c>
      <c r="B110" s="23" t="s">
        <v>182</v>
      </c>
      <c r="C110" s="23" t="s">
        <v>113</v>
      </c>
      <c r="D110" s="23" t="s">
        <v>132</v>
      </c>
      <c r="E110" s="23" t="s">
        <v>133</v>
      </c>
      <c r="F110" s="49">
        <v>0</v>
      </c>
      <c r="G110" s="49">
        <v>16407087</v>
      </c>
      <c r="H110" s="49">
        <v>0</v>
      </c>
      <c r="I110" s="49">
        <v>0</v>
      </c>
      <c r="J110" s="49">
        <v>16407087</v>
      </c>
      <c r="K110" s="49">
        <v>16407087</v>
      </c>
      <c r="L110" s="49">
        <v>16407087</v>
      </c>
      <c r="M110" s="49">
        <v>16407087</v>
      </c>
      <c r="N110" s="49">
        <v>16407087</v>
      </c>
      <c r="O110" s="48">
        <f t="shared" si="1"/>
        <v>1</v>
      </c>
    </row>
    <row r="111" spans="1:15" x14ac:dyDescent="0.3">
      <c r="A111" s="28" t="s">
        <v>81</v>
      </c>
      <c r="B111" s="23" t="s">
        <v>182</v>
      </c>
      <c r="C111" s="23" t="s">
        <v>116</v>
      </c>
      <c r="D111" s="23" t="s">
        <v>117</v>
      </c>
      <c r="E111" s="23" t="s">
        <v>118</v>
      </c>
      <c r="F111" s="49">
        <v>1450000</v>
      </c>
      <c r="G111" s="49">
        <v>16407087</v>
      </c>
      <c r="H111" s="49">
        <v>0</v>
      </c>
      <c r="I111" s="49">
        <v>0</v>
      </c>
      <c r="J111" s="49">
        <v>17857087</v>
      </c>
      <c r="K111" s="49">
        <v>16407087</v>
      </c>
      <c r="L111" s="49">
        <v>16407087</v>
      </c>
      <c r="M111" s="49">
        <v>16407087</v>
      </c>
      <c r="N111" s="49">
        <v>16407087</v>
      </c>
      <c r="O111" s="48">
        <f t="shared" si="1"/>
        <v>0.91879974600560554</v>
      </c>
    </row>
    <row r="112" spans="1:15" x14ac:dyDescent="0.3">
      <c r="A112" s="28" t="s">
        <v>82</v>
      </c>
      <c r="B112" s="23" t="s">
        <v>187</v>
      </c>
      <c r="C112" s="23"/>
      <c r="D112" s="23"/>
      <c r="E112" s="23"/>
      <c r="F112" s="49">
        <v>779811976</v>
      </c>
      <c r="G112" s="49">
        <v>825953040</v>
      </c>
      <c r="H112" s="49">
        <v>34701658</v>
      </c>
      <c r="I112" s="49">
        <v>44119448</v>
      </c>
      <c r="J112" s="49">
        <v>1596347226</v>
      </c>
      <c r="K112" s="49">
        <v>1216715409</v>
      </c>
      <c r="L112" s="49">
        <v>1160876112</v>
      </c>
      <c r="M112" s="49">
        <v>421447060</v>
      </c>
      <c r="N112" s="49">
        <v>409661574</v>
      </c>
      <c r="O112" s="48">
        <f t="shared" si="1"/>
        <v>0.72720777352984234</v>
      </c>
    </row>
    <row r="113" spans="1:15" x14ac:dyDescent="0.3">
      <c r="A113" s="28" t="s">
        <v>83</v>
      </c>
      <c r="B113" s="23" t="s">
        <v>188</v>
      </c>
      <c r="C113" s="23" t="s">
        <v>104</v>
      </c>
      <c r="D113" s="23">
        <v>54611</v>
      </c>
      <c r="E113" s="23" t="s">
        <v>189</v>
      </c>
      <c r="F113" s="49">
        <v>5000000</v>
      </c>
      <c r="G113" s="49">
        <v>0</v>
      </c>
      <c r="H113" s="49">
        <v>0</v>
      </c>
      <c r="I113" s="49">
        <v>0</v>
      </c>
      <c r="J113" s="49">
        <v>5000000</v>
      </c>
      <c r="K113" s="49">
        <v>0</v>
      </c>
      <c r="L113" s="49">
        <v>0</v>
      </c>
      <c r="M113" s="49">
        <v>0</v>
      </c>
      <c r="N113" s="49">
        <v>0</v>
      </c>
      <c r="O113" s="48">
        <f t="shared" si="1"/>
        <v>0</v>
      </c>
    </row>
    <row r="114" spans="1:15" x14ac:dyDescent="0.3">
      <c r="A114" s="28" t="s">
        <v>83</v>
      </c>
      <c r="B114" s="23" t="s">
        <v>188</v>
      </c>
      <c r="C114" s="23" t="s">
        <v>104</v>
      </c>
      <c r="D114" s="23">
        <v>54619</v>
      </c>
      <c r="E114" s="23" t="s">
        <v>190</v>
      </c>
      <c r="F114" s="49">
        <v>2350000</v>
      </c>
      <c r="G114" s="49">
        <v>0</v>
      </c>
      <c r="H114" s="49">
        <v>0</v>
      </c>
      <c r="I114" s="49">
        <v>0</v>
      </c>
      <c r="J114" s="49">
        <v>2350000</v>
      </c>
      <c r="K114" s="49">
        <v>167790</v>
      </c>
      <c r="L114" s="49">
        <v>167790</v>
      </c>
      <c r="M114" s="49">
        <v>167790</v>
      </c>
      <c r="N114" s="49">
        <v>167790</v>
      </c>
      <c r="O114" s="48">
        <f t="shared" si="1"/>
        <v>7.1400000000000005E-2</v>
      </c>
    </row>
    <row r="115" spans="1:15" x14ac:dyDescent="0.3">
      <c r="A115" s="28" t="s">
        <v>83</v>
      </c>
      <c r="B115" s="23" t="s">
        <v>188</v>
      </c>
      <c r="C115" s="23" t="s">
        <v>104</v>
      </c>
      <c r="D115" s="23">
        <v>54621</v>
      </c>
      <c r="E115" s="23" t="s">
        <v>191</v>
      </c>
      <c r="F115" s="49">
        <v>800000</v>
      </c>
      <c r="G115" s="49">
        <v>0</v>
      </c>
      <c r="H115" s="49">
        <v>0</v>
      </c>
      <c r="I115" s="49">
        <v>126077</v>
      </c>
      <c r="J115" s="49">
        <v>673923</v>
      </c>
      <c r="K115" s="49">
        <v>0</v>
      </c>
      <c r="L115" s="49">
        <v>0</v>
      </c>
      <c r="M115" s="49">
        <v>0</v>
      </c>
      <c r="N115" s="49">
        <v>0</v>
      </c>
      <c r="O115" s="48">
        <f t="shared" si="1"/>
        <v>0</v>
      </c>
    </row>
    <row r="116" spans="1:15" x14ac:dyDescent="0.3">
      <c r="A116" s="28" t="s">
        <v>83</v>
      </c>
      <c r="B116" s="23" t="s">
        <v>188</v>
      </c>
      <c r="C116" s="23" t="s">
        <v>107</v>
      </c>
      <c r="D116" s="23" t="s">
        <v>108</v>
      </c>
      <c r="E116" s="23" t="s">
        <v>109</v>
      </c>
      <c r="F116" s="49">
        <v>8150000</v>
      </c>
      <c r="G116" s="49">
        <v>0</v>
      </c>
      <c r="H116" s="49">
        <v>0</v>
      </c>
      <c r="I116" s="49">
        <v>126077</v>
      </c>
      <c r="J116" s="49">
        <v>8023923</v>
      </c>
      <c r="K116" s="49">
        <v>167790</v>
      </c>
      <c r="L116" s="49">
        <v>167790</v>
      </c>
      <c r="M116" s="49">
        <v>167790</v>
      </c>
      <c r="N116" s="49">
        <v>167790</v>
      </c>
      <c r="O116" s="48">
        <f t="shared" si="1"/>
        <v>2.0911217617616721E-2</v>
      </c>
    </row>
    <row r="117" spans="1:15" x14ac:dyDescent="0.3">
      <c r="A117" s="28" t="s">
        <v>83</v>
      </c>
      <c r="B117" s="23" t="s">
        <v>188</v>
      </c>
      <c r="C117" s="23" t="s">
        <v>113</v>
      </c>
      <c r="D117" s="23" t="s">
        <v>114</v>
      </c>
      <c r="E117" s="23" t="s">
        <v>115</v>
      </c>
      <c r="F117" s="49">
        <v>8150000</v>
      </c>
      <c r="G117" s="49">
        <v>0</v>
      </c>
      <c r="H117" s="49">
        <v>0</v>
      </c>
      <c r="I117" s="49">
        <v>126077</v>
      </c>
      <c r="J117" s="49">
        <v>8023923</v>
      </c>
      <c r="K117" s="49">
        <v>167790</v>
      </c>
      <c r="L117" s="49">
        <v>167790</v>
      </c>
      <c r="M117" s="49">
        <v>167790</v>
      </c>
      <c r="N117" s="49">
        <v>167790</v>
      </c>
      <c r="O117" s="48">
        <f t="shared" si="1"/>
        <v>2.0911217617616721E-2</v>
      </c>
    </row>
    <row r="118" spans="1:15" x14ac:dyDescent="0.3">
      <c r="A118" s="28" t="s">
        <v>83</v>
      </c>
      <c r="B118" s="23" t="s">
        <v>188</v>
      </c>
      <c r="C118" s="23" t="s">
        <v>116</v>
      </c>
      <c r="D118" s="23" t="s">
        <v>117</v>
      </c>
      <c r="E118" s="23" t="s">
        <v>118</v>
      </c>
      <c r="F118" s="49">
        <v>8150000</v>
      </c>
      <c r="G118" s="49">
        <v>0</v>
      </c>
      <c r="H118" s="49">
        <v>0</v>
      </c>
      <c r="I118" s="49">
        <v>126077</v>
      </c>
      <c r="J118" s="49">
        <v>8023923</v>
      </c>
      <c r="K118" s="49">
        <v>167790</v>
      </c>
      <c r="L118" s="49">
        <v>167790</v>
      </c>
      <c r="M118" s="49">
        <v>167790</v>
      </c>
      <c r="N118" s="49">
        <v>167790</v>
      </c>
      <c r="O118" s="48">
        <f t="shared" si="1"/>
        <v>2.0911217617616721E-2</v>
      </c>
    </row>
    <row r="119" spans="1:15" x14ac:dyDescent="0.3">
      <c r="A119" s="28" t="s">
        <v>84</v>
      </c>
      <c r="B119" s="23" t="s">
        <v>192</v>
      </c>
      <c r="C119" s="23" t="s">
        <v>104</v>
      </c>
      <c r="D119" s="23">
        <v>62242</v>
      </c>
      <c r="E119" s="23" t="s">
        <v>193</v>
      </c>
      <c r="F119" s="49">
        <v>8000000</v>
      </c>
      <c r="G119" s="49">
        <v>0</v>
      </c>
      <c r="H119" s="49">
        <v>0</v>
      </c>
      <c r="I119" s="49">
        <v>8000000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8">
        <v>0</v>
      </c>
    </row>
    <row r="120" spans="1:15" x14ac:dyDescent="0.3">
      <c r="A120" s="28" t="s">
        <v>84</v>
      </c>
      <c r="B120" s="23" t="s">
        <v>192</v>
      </c>
      <c r="C120" s="23" t="s">
        <v>104</v>
      </c>
      <c r="D120" s="23">
        <v>62265</v>
      </c>
      <c r="E120" s="23" t="s">
        <v>194</v>
      </c>
      <c r="F120" s="49">
        <v>200000</v>
      </c>
      <c r="G120" s="49">
        <v>0</v>
      </c>
      <c r="H120" s="49">
        <v>0</v>
      </c>
      <c r="I120" s="49">
        <v>0</v>
      </c>
      <c r="J120" s="49">
        <v>200000</v>
      </c>
      <c r="K120" s="49">
        <v>0</v>
      </c>
      <c r="L120" s="49">
        <v>0</v>
      </c>
      <c r="M120" s="49">
        <v>0</v>
      </c>
      <c r="N120" s="49">
        <v>0</v>
      </c>
      <c r="O120" s="48">
        <f t="shared" si="1"/>
        <v>0</v>
      </c>
    </row>
    <row r="121" spans="1:15" x14ac:dyDescent="0.3">
      <c r="A121" s="28" t="s">
        <v>84</v>
      </c>
      <c r="B121" s="23" t="s">
        <v>192</v>
      </c>
      <c r="C121" s="23" t="s">
        <v>104</v>
      </c>
      <c r="D121" s="23">
        <v>62284</v>
      </c>
      <c r="E121" s="23" t="s">
        <v>195</v>
      </c>
      <c r="F121" s="49">
        <v>0</v>
      </c>
      <c r="G121" s="49">
        <v>2187636</v>
      </c>
      <c r="H121" s="49">
        <v>1840000</v>
      </c>
      <c r="I121" s="49">
        <v>0</v>
      </c>
      <c r="J121" s="49">
        <v>4027636</v>
      </c>
      <c r="K121" s="49">
        <v>1205856</v>
      </c>
      <c r="L121" s="49">
        <v>1205856</v>
      </c>
      <c r="M121" s="49">
        <v>1205856</v>
      </c>
      <c r="N121" s="49">
        <v>1205856</v>
      </c>
      <c r="O121" s="48">
        <f t="shared" si="1"/>
        <v>0.29939547665181265</v>
      </c>
    </row>
    <row r="122" spans="1:15" x14ac:dyDescent="0.3">
      <c r="A122" s="28" t="s">
        <v>84</v>
      </c>
      <c r="B122" s="23" t="s">
        <v>192</v>
      </c>
      <c r="C122" s="23" t="s">
        <v>104</v>
      </c>
      <c r="D122" s="23">
        <v>62285</v>
      </c>
      <c r="E122" s="23" t="s">
        <v>196</v>
      </c>
      <c r="F122" s="49">
        <v>5000000</v>
      </c>
      <c r="G122" s="49">
        <v>0</v>
      </c>
      <c r="H122" s="49">
        <v>0</v>
      </c>
      <c r="I122" s="49">
        <v>0</v>
      </c>
      <c r="J122" s="49">
        <v>5000000</v>
      </c>
      <c r="K122" s="49">
        <v>0</v>
      </c>
      <c r="L122" s="49">
        <v>0</v>
      </c>
      <c r="M122" s="49">
        <v>0</v>
      </c>
      <c r="N122" s="49">
        <v>0</v>
      </c>
      <c r="O122" s="48">
        <f t="shared" si="1"/>
        <v>0</v>
      </c>
    </row>
    <row r="123" spans="1:15" x14ac:dyDescent="0.3">
      <c r="A123" s="28" t="s">
        <v>84</v>
      </c>
      <c r="B123" s="23" t="s">
        <v>192</v>
      </c>
      <c r="C123" s="23" t="s">
        <v>104</v>
      </c>
      <c r="D123" s="23">
        <v>62291</v>
      </c>
      <c r="E123" s="23" t="s">
        <v>197</v>
      </c>
      <c r="F123" s="49">
        <v>4800000</v>
      </c>
      <c r="G123" s="49">
        <v>0</v>
      </c>
      <c r="H123" s="49">
        <v>91377</v>
      </c>
      <c r="I123" s="49">
        <v>0</v>
      </c>
      <c r="J123" s="49">
        <v>4891377</v>
      </c>
      <c r="K123" s="49">
        <v>4891377</v>
      </c>
      <c r="L123" s="49">
        <v>4891377</v>
      </c>
      <c r="M123" s="49">
        <v>468106</v>
      </c>
      <c r="N123" s="49">
        <v>271377</v>
      </c>
      <c r="O123" s="48">
        <f t="shared" si="1"/>
        <v>1</v>
      </c>
    </row>
    <row r="124" spans="1:15" x14ac:dyDescent="0.3">
      <c r="A124" s="28" t="s">
        <v>84</v>
      </c>
      <c r="B124" s="23" t="s">
        <v>192</v>
      </c>
      <c r="C124" s="23" t="s">
        <v>104</v>
      </c>
      <c r="D124" s="23">
        <v>63311</v>
      </c>
      <c r="E124" s="23" t="s">
        <v>198</v>
      </c>
      <c r="F124" s="49">
        <v>20000000</v>
      </c>
      <c r="G124" s="49">
        <v>0</v>
      </c>
      <c r="H124" s="49">
        <v>0</v>
      </c>
      <c r="I124" s="49">
        <v>0</v>
      </c>
      <c r="J124" s="49">
        <v>20000000</v>
      </c>
      <c r="K124" s="49">
        <v>15000000</v>
      </c>
      <c r="L124" s="49">
        <v>15000000</v>
      </c>
      <c r="M124" s="49">
        <v>3898060</v>
      </c>
      <c r="N124" s="49">
        <v>3532960</v>
      </c>
      <c r="O124" s="48">
        <f t="shared" si="1"/>
        <v>0.75</v>
      </c>
    </row>
    <row r="125" spans="1:15" x14ac:dyDescent="0.3">
      <c r="A125" s="28" t="s">
        <v>84</v>
      </c>
      <c r="B125" s="23" t="s">
        <v>192</v>
      </c>
      <c r="C125" s="23" t="s">
        <v>104</v>
      </c>
      <c r="D125" s="23">
        <v>63391</v>
      </c>
      <c r="E125" s="23" t="s">
        <v>199</v>
      </c>
      <c r="F125" s="49">
        <v>6000000</v>
      </c>
      <c r="G125" s="49">
        <v>0</v>
      </c>
      <c r="H125" s="49">
        <v>0</v>
      </c>
      <c r="I125" s="49">
        <v>0</v>
      </c>
      <c r="J125" s="49">
        <v>6000000</v>
      </c>
      <c r="K125" s="49">
        <v>0</v>
      </c>
      <c r="L125" s="49">
        <v>0</v>
      </c>
      <c r="M125" s="49">
        <v>0</v>
      </c>
      <c r="N125" s="49">
        <v>0</v>
      </c>
      <c r="O125" s="48">
        <f t="shared" si="1"/>
        <v>0</v>
      </c>
    </row>
    <row r="126" spans="1:15" x14ac:dyDescent="0.3">
      <c r="A126" s="28" t="s">
        <v>84</v>
      </c>
      <c r="B126" s="23" t="s">
        <v>192</v>
      </c>
      <c r="C126" s="23" t="s">
        <v>104</v>
      </c>
      <c r="D126" s="23">
        <v>64112</v>
      </c>
      <c r="E126" s="23" t="s">
        <v>200</v>
      </c>
      <c r="F126" s="49">
        <v>24200000</v>
      </c>
      <c r="G126" s="49">
        <v>0</v>
      </c>
      <c r="H126" s="49">
        <v>969700</v>
      </c>
      <c r="I126" s="49">
        <v>0</v>
      </c>
      <c r="J126" s="49">
        <v>25169700</v>
      </c>
      <c r="K126" s="49">
        <v>25169700</v>
      </c>
      <c r="L126" s="49">
        <v>25169700</v>
      </c>
      <c r="M126" s="49">
        <v>1169700</v>
      </c>
      <c r="N126" s="49">
        <v>1169700</v>
      </c>
      <c r="O126" s="48">
        <f t="shared" si="1"/>
        <v>1</v>
      </c>
    </row>
    <row r="127" spans="1:15" x14ac:dyDescent="0.3">
      <c r="A127" s="28" t="s">
        <v>84</v>
      </c>
      <c r="B127" s="23" t="s">
        <v>192</v>
      </c>
      <c r="C127" s="23" t="s">
        <v>104</v>
      </c>
      <c r="D127" s="23">
        <v>64241</v>
      </c>
      <c r="E127" s="23" t="s">
        <v>259</v>
      </c>
      <c r="F127" s="49">
        <v>0</v>
      </c>
      <c r="G127" s="49">
        <v>59112364</v>
      </c>
      <c r="H127" s="49">
        <v>0</v>
      </c>
      <c r="I127" s="49">
        <v>1263</v>
      </c>
      <c r="J127" s="49">
        <v>59111101</v>
      </c>
      <c r="K127" s="49">
        <v>57974499</v>
      </c>
      <c r="L127" s="49">
        <v>17974499</v>
      </c>
      <c r="M127" s="49">
        <v>5446626</v>
      </c>
      <c r="N127" s="49">
        <v>5446626</v>
      </c>
      <c r="O127" s="48">
        <f t="shared" si="1"/>
        <v>0.30407992231442282</v>
      </c>
    </row>
    <row r="128" spans="1:15" x14ac:dyDescent="0.3">
      <c r="A128" s="28" t="s">
        <v>84</v>
      </c>
      <c r="B128" s="23" t="s">
        <v>192</v>
      </c>
      <c r="C128" s="23" t="s">
        <v>104</v>
      </c>
      <c r="D128" s="23">
        <v>67420</v>
      </c>
      <c r="E128" s="23" t="s">
        <v>201</v>
      </c>
      <c r="F128" s="49">
        <v>1650000</v>
      </c>
      <c r="G128" s="49">
        <v>0</v>
      </c>
      <c r="H128" s="49">
        <v>0</v>
      </c>
      <c r="I128" s="49">
        <v>0</v>
      </c>
      <c r="J128" s="49">
        <v>1650000</v>
      </c>
      <c r="K128" s="49">
        <v>1577200</v>
      </c>
      <c r="L128" s="49">
        <v>1577200</v>
      </c>
      <c r="M128" s="49">
        <v>194400</v>
      </c>
      <c r="N128" s="49">
        <v>194400</v>
      </c>
      <c r="O128" s="48">
        <f t="shared" si="1"/>
        <v>0.95587878787878788</v>
      </c>
    </row>
    <row r="129" spans="1:15" x14ac:dyDescent="0.3">
      <c r="A129" s="28" t="s">
        <v>84</v>
      </c>
      <c r="B129" s="23" t="s">
        <v>192</v>
      </c>
      <c r="C129" s="23" t="s">
        <v>104</v>
      </c>
      <c r="D129" s="23">
        <v>67430</v>
      </c>
      <c r="E129" s="23" t="s">
        <v>202</v>
      </c>
      <c r="F129" s="49">
        <v>300000</v>
      </c>
      <c r="G129" s="49">
        <v>0</v>
      </c>
      <c r="H129" s="49">
        <v>0</v>
      </c>
      <c r="I129" s="49">
        <v>0</v>
      </c>
      <c r="J129" s="49">
        <v>300000</v>
      </c>
      <c r="K129" s="49">
        <v>0</v>
      </c>
      <c r="L129" s="49">
        <v>0</v>
      </c>
      <c r="M129" s="49">
        <v>0</v>
      </c>
      <c r="N129" s="49">
        <v>0</v>
      </c>
      <c r="O129" s="48">
        <f t="shared" si="1"/>
        <v>0</v>
      </c>
    </row>
    <row r="130" spans="1:15" x14ac:dyDescent="0.3">
      <c r="A130" s="28" t="s">
        <v>84</v>
      </c>
      <c r="B130" s="23" t="s">
        <v>192</v>
      </c>
      <c r="C130" s="23" t="s">
        <v>104</v>
      </c>
      <c r="D130" s="23">
        <v>67990</v>
      </c>
      <c r="E130" s="23" t="s">
        <v>250</v>
      </c>
      <c r="F130" s="49">
        <v>500000</v>
      </c>
      <c r="G130" s="49">
        <v>0</v>
      </c>
      <c r="H130" s="49">
        <v>0</v>
      </c>
      <c r="I130" s="49">
        <v>0</v>
      </c>
      <c r="J130" s="49">
        <v>500000</v>
      </c>
      <c r="K130" s="49">
        <v>0</v>
      </c>
      <c r="L130" s="49">
        <v>0</v>
      </c>
      <c r="M130" s="49">
        <v>0</v>
      </c>
      <c r="N130" s="49">
        <v>0</v>
      </c>
      <c r="O130" s="48">
        <f t="shared" si="1"/>
        <v>0</v>
      </c>
    </row>
    <row r="131" spans="1:15" x14ac:dyDescent="0.3">
      <c r="A131" s="28" t="s">
        <v>84</v>
      </c>
      <c r="B131" s="23" t="s">
        <v>192</v>
      </c>
      <c r="C131" s="23" t="s">
        <v>104</v>
      </c>
      <c r="D131" s="23">
        <v>68021</v>
      </c>
      <c r="E131" s="23" t="s">
        <v>203</v>
      </c>
      <c r="F131" s="49">
        <v>500000</v>
      </c>
      <c r="G131" s="49">
        <v>0</v>
      </c>
      <c r="H131" s="49">
        <v>0</v>
      </c>
      <c r="I131" s="49">
        <v>0</v>
      </c>
      <c r="J131" s="49">
        <v>500000</v>
      </c>
      <c r="K131" s="49">
        <v>0</v>
      </c>
      <c r="L131" s="49">
        <v>0</v>
      </c>
      <c r="M131" s="49">
        <v>0</v>
      </c>
      <c r="N131" s="49">
        <v>0</v>
      </c>
      <c r="O131" s="48">
        <f t="shared" si="1"/>
        <v>0</v>
      </c>
    </row>
    <row r="132" spans="1:15" x14ac:dyDescent="0.3">
      <c r="A132" s="28" t="s">
        <v>84</v>
      </c>
      <c r="B132" s="23" t="s">
        <v>192</v>
      </c>
      <c r="C132" s="23" t="s">
        <v>104</v>
      </c>
      <c r="D132" s="23">
        <v>69112</v>
      </c>
      <c r="E132" s="23" t="s">
        <v>204</v>
      </c>
      <c r="F132" s="49">
        <v>15500000</v>
      </c>
      <c r="G132" s="49">
        <v>0</v>
      </c>
      <c r="H132" s="49">
        <v>0</v>
      </c>
      <c r="I132" s="49">
        <v>0</v>
      </c>
      <c r="J132" s="49">
        <v>15500000</v>
      </c>
      <c r="K132" s="49">
        <v>15500000</v>
      </c>
      <c r="L132" s="49">
        <v>15500000</v>
      </c>
      <c r="M132" s="49">
        <v>4527979</v>
      </c>
      <c r="N132" s="49">
        <v>4527979</v>
      </c>
      <c r="O132" s="48">
        <f t="shared" si="1"/>
        <v>1</v>
      </c>
    </row>
    <row r="133" spans="1:15" x14ac:dyDescent="0.3">
      <c r="A133" s="28" t="s">
        <v>84</v>
      </c>
      <c r="B133" s="23" t="s">
        <v>192</v>
      </c>
      <c r="C133" s="23" t="s">
        <v>104</v>
      </c>
      <c r="D133" s="23">
        <v>69210</v>
      </c>
      <c r="E133" s="23" t="s">
        <v>205</v>
      </c>
      <c r="F133" s="49">
        <v>2100000</v>
      </c>
      <c r="G133" s="49">
        <v>0</v>
      </c>
      <c r="H133" s="49">
        <v>0</v>
      </c>
      <c r="I133" s="49">
        <v>0</v>
      </c>
      <c r="J133" s="49">
        <v>2100000</v>
      </c>
      <c r="K133" s="49">
        <v>2100000</v>
      </c>
      <c r="L133" s="49">
        <v>2100000</v>
      </c>
      <c r="M133" s="49">
        <v>314973</v>
      </c>
      <c r="N133" s="49">
        <v>314973</v>
      </c>
      <c r="O133" s="48">
        <f t="shared" si="1"/>
        <v>1</v>
      </c>
    </row>
    <row r="134" spans="1:15" x14ac:dyDescent="0.3">
      <c r="A134" s="28" t="s">
        <v>84</v>
      </c>
      <c r="B134" s="23" t="s">
        <v>192</v>
      </c>
      <c r="C134" s="23" t="s">
        <v>107</v>
      </c>
      <c r="D134" s="23" t="s">
        <v>108</v>
      </c>
      <c r="E134" s="23" t="s">
        <v>109</v>
      </c>
      <c r="F134" s="49">
        <v>88750000</v>
      </c>
      <c r="G134" s="49">
        <v>61300000</v>
      </c>
      <c r="H134" s="49">
        <v>2901077</v>
      </c>
      <c r="I134" s="49">
        <v>8001263</v>
      </c>
      <c r="J134" s="49">
        <v>144949814</v>
      </c>
      <c r="K134" s="49">
        <v>123418632</v>
      </c>
      <c r="L134" s="49">
        <v>83418632</v>
      </c>
      <c r="M134" s="49">
        <v>17225700</v>
      </c>
      <c r="N134" s="49">
        <v>16663871</v>
      </c>
      <c r="O134" s="48">
        <f t="shared" si="1"/>
        <v>0.5755000968818077</v>
      </c>
    </row>
    <row r="135" spans="1:15" x14ac:dyDescent="0.3">
      <c r="A135" s="28" t="s">
        <v>84</v>
      </c>
      <c r="B135" s="23" t="s">
        <v>192</v>
      </c>
      <c r="C135" s="23" t="s">
        <v>113</v>
      </c>
      <c r="D135" s="23" t="s">
        <v>114</v>
      </c>
      <c r="E135" s="23" t="s">
        <v>115</v>
      </c>
      <c r="F135" s="49">
        <v>88750000</v>
      </c>
      <c r="G135" s="49">
        <v>59112364</v>
      </c>
      <c r="H135" s="49">
        <v>2501077</v>
      </c>
      <c r="I135" s="49">
        <v>8001263</v>
      </c>
      <c r="J135" s="49">
        <v>142362178</v>
      </c>
      <c r="K135" s="49">
        <v>123156602</v>
      </c>
      <c r="L135" s="49">
        <v>83156602</v>
      </c>
      <c r="M135" s="49">
        <v>16963670</v>
      </c>
      <c r="N135" s="49">
        <v>16401841</v>
      </c>
      <c r="O135" s="48">
        <f t="shared" si="1"/>
        <v>0.58412004626678304</v>
      </c>
    </row>
    <row r="136" spans="1:15" x14ac:dyDescent="0.3">
      <c r="A136" s="28" t="s">
        <v>84</v>
      </c>
      <c r="B136" s="23" t="s">
        <v>192</v>
      </c>
      <c r="C136" s="23" t="s">
        <v>113</v>
      </c>
      <c r="D136" s="23" t="s">
        <v>123</v>
      </c>
      <c r="E136" s="23" t="s">
        <v>124</v>
      </c>
      <c r="F136" s="49">
        <v>0</v>
      </c>
      <c r="G136" s="49">
        <v>2187636</v>
      </c>
      <c r="H136" s="49">
        <v>400000</v>
      </c>
      <c r="I136" s="49">
        <v>0</v>
      </c>
      <c r="J136" s="49">
        <v>2587636</v>
      </c>
      <c r="K136" s="49">
        <v>262030</v>
      </c>
      <c r="L136" s="49">
        <v>262030</v>
      </c>
      <c r="M136" s="49">
        <v>262030</v>
      </c>
      <c r="N136" s="49">
        <v>262030</v>
      </c>
      <c r="O136" s="48">
        <f t="shared" ref="O136:O199" si="2">+L136/J136</f>
        <v>0.10126231046406836</v>
      </c>
    </row>
    <row r="137" spans="1:15" x14ac:dyDescent="0.3">
      <c r="A137" s="28" t="s">
        <v>84</v>
      </c>
      <c r="B137" s="23" t="s">
        <v>192</v>
      </c>
      <c r="C137" s="23" t="s">
        <v>116</v>
      </c>
      <c r="D137" s="23" t="s">
        <v>117</v>
      </c>
      <c r="E137" s="23" t="s">
        <v>118</v>
      </c>
      <c r="F137" s="49">
        <v>88750000</v>
      </c>
      <c r="G137" s="49">
        <v>61300000</v>
      </c>
      <c r="H137" s="49">
        <v>2901077</v>
      </c>
      <c r="I137" s="49">
        <v>8001263</v>
      </c>
      <c r="J137" s="49">
        <v>144949814</v>
      </c>
      <c r="K137" s="49">
        <v>123418632</v>
      </c>
      <c r="L137" s="49">
        <v>83418632</v>
      </c>
      <c r="M137" s="49">
        <v>17225700</v>
      </c>
      <c r="N137" s="49">
        <v>16663871</v>
      </c>
      <c r="O137" s="48">
        <f t="shared" si="2"/>
        <v>0.5755000968818077</v>
      </c>
    </row>
    <row r="138" spans="1:15" x14ac:dyDescent="0.3">
      <c r="A138" s="28" t="s">
        <v>85</v>
      </c>
      <c r="B138" s="23" t="s">
        <v>206</v>
      </c>
      <c r="C138" s="23" t="s">
        <v>104</v>
      </c>
      <c r="D138" s="23">
        <v>71199</v>
      </c>
      <c r="E138" s="23" t="s">
        <v>251</v>
      </c>
      <c r="F138" s="49">
        <v>718487</v>
      </c>
      <c r="G138" s="49">
        <v>2220822</v>
      </c>
      <c r="H138" s="49">
        <v>21873000</v>
      </c>
      <c r="I138" s="49">
        <v>0</v>
      </c>
      <c r="J138" s="49">
        <v>24812309</v>
      </c>
      <c r="K138" s="49">
        <v>22812309</v>
      </c>
      <c r="L138" s="49">
        <v>22812309</v>
      </c>
      <c r="M138" s="49">
        <v>4565464</v>
      </c>
      <c r="N138" s="49">
        <v>4565464</v>
      </c>
      <c r="O138" s="48">
        <f t="shared" si="2"/>
        <v>0.91939484551800477</v>
      </c>
    </row>
    <row r="139" spans="1:15" x14ac:dyDescent="0.3">
      <c r="A139" s="28" t="s">
        <v>85</v>
      </c>
      <c r="B139" s="23" t="s">
        <v>206</v>
      </c>
      <c r="C139" s="23" t="s">
        <v>104</v>
      </c>
      <c r="D139" s="23">
        <v>71354</v>
      </c>
      <c r="E139" s="23" t="s">
        <v>207</v>
      </c>
      <c r="F139" s="49">
        <v>0</v>
      </c>
      <c r="G139" s="49">
        <v>0</v>
      </c>
      <c r="H139" s="49">
        <v>1450259</v>
      </c>
      <c r="I139" s="49">
        <v>0</v>
      </c>
      <c r="J139" s="49">
        <v>1450259</v>
      </c>
      <c r="K139" s="49">
        <v>1450259</v>
      </c>
      <c r="L139" s="49">
        <v>1450259</v>
      </c>
      <c r="M139" s="49">
        <v>0</v>
      </c>
      <c r="N139" s="49">
        <v>0</v>
      </c>
      <c r="O139" s="48">
        <f t="shared" si="2"/>
        <v>1</v>
      </c>
    </row>
    <row r="140" spans="1:15" x14ac:dyDescent="0.3">
      <c r="A140" s="28" t="s">
        <v>85</v>
      </c>
      <c r="B140" s="23" t="s">
        <v>206</v>
      </c>
      <c r="C140" s="23" t="s">
        <v>104</v>
      </c>
      <c r="D140" s="23">
        <v>71355</v>
      </c>
      <c r="E140" s="23" t="s">
        <v>286</v>
      </c>
      <c r="F140" s="49">
        <v>0</v>
      </c>
      <c r="G140" s="49">
        <v>0</v>
      </c>
      <c r="H140" s="49">
        <v>4243025</v>
      </c>
      <c r="I140" s="49">
        <v>0</v>
      </c>
      <c r="J140" s="49">
        <v>4243025</v>
      </c>
      <c r="K140" s="49">
        <v>4243025</v>
      </c>
      <c r="L140" s="49">
        <v>4243025</v>
      </c>
      <c r="M140" s="49">
        <v>0</v>
      </c>
      <c r="N140" s="49">
        <v>0</v>
      </c>
      <c r="O140" s="48">
        <f t="shared" si="2"/>
        <v>1</v>
      </c>
    </row>
    <row r="141" spans="1:15" x14ac:dyDescent="0.3">
      <c r="A141" s="28" t="s">
        <v>85</v>
      </c>
      <c r="B141" s="23" t="s">
        <v>206</v>
      </c>
      <c r="C141" s="23" t="s">
        <v>104</v>
      </c>
      <c r="D141" s="23">
        <v>71356</v>
      </c>
      <c r="E141" s="23" t="s">
        <v>208</v>
      </c>
      <c r="F141" s="49">
        <v>0</v>
      </c>
      <c r="G141" s="49">
        <v>0</v>
      </c>
      <c r="H141" s="49">
        <v>3200000</v>
      </c>
      <c r="I141" s="49">
        <v>0</v>
      </c>
      <c r="J141" s="49">
        <v>3200000</v>
      </c>
      <c r="K141" s="49">
        <v>3200000</v>
      </c>
      <c r="L141" s="49">
        <v>3200000</v>
      </c>
      <c r="M141" s="49">
        <v>0</v>
      </c>
      <c r="N141" s="49">
        <v>0</v>
      </c>
      <c r="O141" s="48">
        <f t="shared" si="2"/>
        <v>1</v>
      </c>
    </row>
    <row r="142" spans="1:15" x14ac:dyDescent="0.3">
      <c r="A142" s="28" t="s">
        <v>85</v>
      </c>
      <c r="B142" s="23" t="s">
        <v>206</v>
      </c>
      <c r="C142" s="23" t="s">
        <v>104</v>
      </c>
      <c r="D142" s="23">
        <v>72112</v>
      </c>
      <c r="E142" s="23" t="s">
        <v>209</v>
      </c>
      <c r="F142" s="49">
        <v>257000000</v>
      </c>
      <c r="G142" s="49">
        <v>0</v>
      </c>
      <c r="H142" s="49">
        <v>0</v>
      </c>
      <c r="I142" s="49">
        <v>0</v>
      </c>
      <c r="J142" s="49">
        <v>257000000</v>
      </c>
      <c r="K142" s="49">
        <v>257000000</v>
      </c>
      <c r="L142" s="49">
        <v>257000000</v>
      </c>
      <c r="M142" s="49">
        <v>57071511</v>
      </c>
      <c r="N142" s="49">
        <v>57071511</v>
      </c>
      <c r="O142" s="48">
        <f t="shared" si="2"/>
        <v>1</v>
      </c>
    </row>
    <row r="143" spans="1:15" x14ac:dyDescent="0.3">
      <c r="A143" s="28" t="s">
        <v>85</v>
      </c>
      <c r="B143" s="23" t="s">
        <v>206</v>
      </c>
      <c r="C143" s="23" t="s">
        <v>104</v>
      </c>
      <c r="D143" s="23">
        <v>73125</v>
      </c>
      <c r="E143" s="23" t="s">
        <v>210</v>
      </c>
      <c r="F143" s="49">
        <v>1800000</v>
      </c>
      <c r="G143" s="49">
        <v>0</v>
      </c>
      <c r="H143" s="49">
        <v>0</v>
      </c>
      <c r="I143" s="49">
        <v>0</v>
      </c>
      <c r="J143" s="49">
        <v>1800000</v>
      </c>
      <c r="K143" s="49">
        <v>1800000</v>
      </c>
      <c r="L143" s="49">
        <v>1800000</v>
      </c>
      <c r="M143" s="49">
        <v>0</v>
      </c>
      <c r="N143" s="49">
        <v>0</v>
      </c>
      <c r="O143" s="48">
        <f t="shared" si="2"/>
        <v>1</v>
      </c>
    </row>
    <row r="144" spans="1:15" x14ac:dyDescent="0.3">
      <c r="A144" s="28" t="s">
        <v>85</v>
      </c>
      <c r="B144" s="23" t="s">
        <v>206</v>
      </c>
      <c r="C144" s="23" t="s">
        <v>107</v>
      </c>
      <c r="D144" s="23" t="s">
        <v>108</v>
      </c>
      <c r="E144" s="23" t="s">
        <v>109</v>
      </c>
      <c r="F144" s="49">
        <v>259518487</v>
      </c>
      <c r="G144" s="49">
        <v>2220822</v>
      </c>
      <c r="H144" s="49">
        <v>30766284</v>
      </c>
      <c r="I144" s="49">
        <v>0</v>
      </c>
      <c r="J144" s="49">
        <v>292505593</v>
      </c>
      <c r="K144" s="49">
        <v>290505593</v>
      </c>
      <c r="L144" s="49">
        <v>290505593</v>
      </c>
      <c r="M144" s="49">
        <v>61636975</v>
      </c>
      <c r="N144" s="49">
        <v>61636975</v>
      </c>
      <c r="O144" s="48">
        <f t="shared" si="2"/>
        <v>0.9931625239042865</v>
      </c>
    </row>
    <row r="145" spans="1:15" x14ac:dyDescent="0.3">
      <c r="A145" s="28" t="s">
        <v>85</v>
      </c>
      <c r="B145" s="23" t="s">
        <v>206</v>
      </c>
      <c r="C145" s="23" t="s">
        <v>113</v>
      </c>
      <c r="D145" s="23" t="s">
        <v>114</v>
      </c>
      <c r="E145" s="23" t="s">
        <v>115</v>
      </c>
      <c r="F145" s="49">
        <v>259518487</v>
      </c>
      <c r="G145" s="49">
        <v>2000000</v>
      </c>
      <c r="H145" s="49">
        <v>30766284</v>
      </c>
      <c r="I145" s="49">
        <v>0</v>
      </c>
      <c r="J145" s="49">
        <v>292284771</v>
      </c>
      <c r="K145" s="49">
        <v>290284771</v>
      </c>
      <c r="L145" s="49">
        <v>290284771</v>
      </c>
      <c r="M145" s="49">
        <v>61416153</v>
      </c>
      <c r="N145" s="49">
        <v>61416153</v>
      </c>
      <c r="O145" s="48">
        <f t="shared" si="2"/>
        <v>0.99315735817108308</v>
      </c>
    </row>
    <row r="146" spans="1:15" x14ac:dyDescent="0.3">
      <c r="A146" s="28" t="s">
        <v>85</v>
      </c>
      <c r="B146" s="23" t="s">
        <v>206</v>
      </c>
      <c r="C146" s="23" t="s">
        <v>113</v>
      </c>
      <c r="D146" s="23" t="s">
        <v>132</v>
      </c>
      <c r="E146" s="23" t="s">
        <v>133</v>
      </c>
      <c r="F146" s="49">
        <v>0</v>
      </c>
      <c r="G146" s="49">
        <v>220822</v>
      </c>
      <c r="H146" s="49">
        <v>0</v>
      </c>
      <c r="I146" s="49">
        <v>0</v>
      </c>
      <c r="J146" s="49">
        <v>220822</v>
      </c>
      <c r="K146" s="49">
        <v>220822</v>
      </c>
      <c r="L146" s="49">
        <v>220822</v>
      </c>
      <c r="M146" s="49">
        <v>220822</v>
      </c>
      <c r="N146" s="49">
        <v>220822</v>
      </c>
      <c r="O146" s="48">
        <f t="shared" si="2"/>
        <v>1</v>
      </c>
    </row>
    <row r="147" spans="1:15" x14ac:dyDescent="0.3">
      <c r="A147" s="28" t="s">
        <v>85</v>
      </c>
      <c r="B147" s="23" t="s">
        <v>206</v>
      </c>
      <c r="C147" s="23" t="s">
        <v>116</v>
      </c>
      <c r="D147" s="23" t="s">
        <v>117</v>
      </c>
      <c r="E147" s="23" t="s">
        <v>118</v>
      </c>
      <c r="F147" s="49">
        <v>259518487</v>
      </c>
      <c r="G147" s="49">
        <v>2220822</v>
      </c>
      <c r="H147" s="49">
        <v>30766284</v>
      </c>
      <c r="I147" s="49">
        <v>0</v>
      </c>
      <c r="J147" s="49">
        <v>292505593</v>
      </c>
      <c r="K147" s="49">
        <v>290505593</v>
      </c>
      <c r="L147" s="49">
        <v>290505593</v>
      </c>
      <c r="M147" s="49">
        <v>61636975</v>
      </c>
      <c r="N147" s="49">
        <v>61636975</v>
      </c>
      <c r="O147" s="48">
        <f t="shared" si="2"/>
        <v>0.9931625239042865</v>
      </c>
    </row>
    <row r="148" spans="1:15" x14ac:dyDescent="0.3">
      <c r="A148" s="28" t="s">
        <v>86</v>
      </c>
      <c r="B148" s="23" t="s">
        <v>103</v>
      </c>
      <c r="C148" s="23" t="s">
        <v>104</v>
      </c>
      <c r="D148" s="23">
        <v>82120</v>
      </c>
      <c r="E148" s="23" t="s">
        <v>211</v>
      </c>
      <c r="F148" s="49">
        <v>78858688</v>
      </c>
      <c r="G148" s="49">
        <v>24956300</v>
      </c>
      <c r="H148" s="49">
        <v>0</v>
      </c>
      <c r="I148" s="49">
        <v>0</v>
      </c>
      <c r="J148" s="49">
        <v>103814988</v>
      </c>
      <c r="K148" s="49">
        <v>103814988</v>
      </c>
      <c r="L148" s="49">
        <v>103814988</v>
      </c>
      <c r="M148" s="49">
        <v>35457741</v>
      </c>
      <c r="N148" s="49">
        <v>35457741</v>
      </c>
      <c r="O148" s="48">
        <f t="shared" si="2"/>
        <v>1</v>
      </c>
    </row>
    <row r="149" spans="1:15" x14ac:dyDescent="0.3">
      <c r="A149" s="28" t="s">
        <v>86</v>
      </c>
      <c r="B149" s="23" t="s">
        <v>103</v>
      </c>
      <c r="C149" s="23" t="s">
        <v>104</v>
      </c>
      <c r="D149" s="23">
        <v>82130</v>
      </c>
      <c r="E149" s="23" t="s">
        <v>212</v>
      </c>
      <c r="F149" s="49">
        <v>850000</v>
      </c>
      <c r="G149" s="49">
        <v>0</v>
      </c>
      <c r="H149" s="49">
        <v>0</v>
      </c>
      <c r="I149" s="49">
        <v>0</v>
      </c>
      <c r="J149" s="49">
        <v>850000</v>
      </c>
      <c r="K149" s="49">
        <v>0</v>
      </c>
      <c r="L149" s="49">
        <v>0</v>
      </c>
      <c r="M149" s="49">
        <v>0</v>
      </c>
      <c r="N149" s="49">
        <v>0</v>
      </c>
      <c r="O149" s="48">
        <f t="shared" si="2"/>
        <v>0</v>
      </c>
    </row>
    <row r="150" spans="1:15" x14ac:dyDescent="0.3">
      <c r="A150" s="28" t="s">
        <v>86</v>
      </c>
      <c r="B150" s="23" t="s">
        <v>103</v>
      </c>
      <c r="C150" s="23" t="s">
        <v>104</v>
      </c>
      <c r="D150" s="23">
        <v>82210</v>
      </c>
      <c r="E150" s="23" t="s">
        <v>213</v>
      </c>
      <c r="F150" s="49">
        <v>41282436</v>
      </c>
      <c r="G150" s="49">
        <v>13168241</v>
      </c>
      <c r="H150" s="49">
        <v>0</v>
      </c>
      <c r="I150" s="49">
        <v>0</v>
      </c>
      <c r="J150" s="49">
        <v>54450677</v>
      </c>
      <c r="K150" s="49">
        <v>13168241</v>
      </c>
      <c r="L150" s="49">
        <v>13168241</v>
      </c>
      <c r="M150" s="49">
        <v>9876180</v>
      </c>
      <c r="N150" s="49">
        <v>9876180</v>
      </c>
      <c r="O150" s="48">
        <f t="shared" si="2"/>
        <v>0.24183796649580683</v>
      </c>
    </row>
    <row r="151" spans="1:15" x14ac:dyDescent="0.3">
      <c r="A151" s="28" t="s">
        <v>86</v>
      </c>
      <c r="B151" s="23" t="s">
        <v>103</v>
      </c>
      <c r="C151" s="23" t="s">
        <v>104</v>
      </c>
      <c r="D151" s="23">
        <v>82221</v>
      </c>
      <c r="E151" s="23" t="s">
        <v>214</v>
      </c>
      <c r="F151" s="49">
        <v>0</v>
      </c>
      <c r="G151" s="49">
        <v>17420000</v>
      </c>
      <c r="H151" s="49">
        <v>0</v>
      </c>
      <c r="I151" s="49">
        <v>0</v>
      </c>
      <c r="J151" s="49">
        <v>17420000</v>
      </c>
      <c r="K151" s="49">
        <v>17420000</v>
      </c>
      <c r="L151" s="49">
        <v>17420000</v>
      </c>
      <c r="M151" s="49">
        <v>9290667</v>
      </c>
      <c r="N151" s="49">
        <v>0</v>
      </c>
      <c r="O151" s="48">
        <f t="shared" si="2"/>
        <v>1</v>
      </c>
    </row>
    <row r="152" spans="1:15" x14ac:dyDescent="0.3">
      <c r="A152" s="28" t="s">
        <v>86</v>
      </c>
      <c r="B152" s="23" t="s">
        <v>103</v>
      </c>
      <c r="C152" s="23" t="s">
        <v>104</v>
      </c>
      <c r="D152" s="23">
        <v>83111</v>
      </c>
      <c r="E152" s="23" t="s">
        <v>215</v>
      </c>
      <c r="F152" s="49">
        <v>98752500</v>
      </c>
      <c r="G152" s="49">
        <v>0</v>
      </c>
      <c r="H152" s="49">
        <v>0</v>
      </c>
      <c r="I152" s="49">
        <v>0</v>
      </c>
      <c r="J152" s="49">
        <v>98752500</v>
      </c>
      <c r="K152" s="49">
        <v>98752500</v>
      </c>
      <c r="L152" s="49">
        <v>98752500</v>
      </c>
      <c r="M152" s="49">
        <v>26334000</v>
      </c>
      <c r="N152" s="49">
        <v>26334000</v>
      </c>
      <c r="O152" s="48">
        <f t="shared" si="2"/>
        <v>1</v>
      </c>
    </row>
    <row r="153" spans="1:15" x14ac:dyDescent="0.3">
      <c r="A153" s="28" t="s">
        <v>86</v>
      </c>
      <c r="B153" s="23" t="s">
        <v>103</v>
      </c>
      <c r="C153" s="23" t="s">
        <v>104</v>
      </c>
      <c r="D153" s="23">
        <v>83115</v>
      </c>
      <c r="E153" s="23" t="s">
        <v>216</v>
      </c>
      <c r="F153" s="49">
        <v>0</v>
      </c>
      <c r="G153" s="49">
        <v>83160000</v>
      </c>
      <c r="H153" s="49">
        <v>0</v>
      </c>
      <c r="I153" s="49">
        <v>0</v>
      </c>
      <c r="J153" s="49">
        <v>83160000</v>
      </c>
      <c r="K153" s="49">
        <v>83160000</v>
      </c>
      <c r="L153" s="49">
        <v>83160000</v>
      </c>
      <c r="M153" s="49">
        <v>34927200</v>
      </c>
      <c r="N153" s="49">
        <v>34927200</v>
      </c>
      <c r="O153" s="48">
        <f t="shared" si="2"/>
        <v>1</v>
      </c>
    </row>
    <row r="154" spans="1:15" x14ac:dyDescent="0.3">
      <c r="A154" s="28" t="s">
        <v>86</v>
      </c>
      <c r="B154" s="23" t="s">
        <v>103</v>
      </c>
      <c r="C154" s="23" t="s">
        <v>104</v>
      </c>
      <c r="D154" s="23">
        <v>83117</v>
      </c>
      <c r="E154" s="23" t="s">
        <v>217</v>
      </c>
      <c r="F154" s="49">
        <v>28638225</v>
      </c>
      <c r="G154" s="49">
        <v>27803103</v>
      </c>
      <c r="H154" s="49">
        <v>180000</v>
      </c>
      <c r="I154" s="49">
        <v>0</v>
      </c>
      <c r="J154" s="49">
        <v>56621328</v>
      </c>
      <c r="K154" s="49">
        <v>33979758</v>
      </c>
      <c r="L154" s="49">
        <v>33979758</v>
      </c>
      <c r="M154" s="49">
        <v>13342053</v>
      </c>
      <c r="N154" s="49">
        <v>13342053</v>
      </c>
      <c r="O154" s="48">
        <f t="shared" si="2"/>
        <v>0.60012294307191094</v>
      </c>
    </row>
    <row r="155" spans="1:15" x14ac:dyDescent="0.3">
      <c r="A155" s="28" t="s">
        <v>86</v>
      </c>
      <c r="B155" s="23" t="s">
        <v>103</v>
      </c>
      <c r="C155" s="23" t="s">
        <v>104</v>
      </c>
      <c r="D155" s="23">
        <v>83121</v>
      </c>
      <c r="E155" s="23" t="s">
        <v>218</v>
      </c>
      <c r="F155" s="49">
        <v>0</v>
      </c>
      <c r="G155" s="49">
        <v>181043798</v>
      </c>
      <c r="H155" s="49">
        <v>0</v>
      </c>
      <c r="I155" s="49">
        <v>0</v>
      </c>
      <c r="J155" s="49">
        <v>181043798</v>
      </c>
      <c r="K155" s="49">
        <v>181043798</v>
      </c>
      <c r="L155" s="49">
        <v>181043798</v>
      </c>
      <c r="M155" s="49">
        <v>151417398</v>
      </c>
      <c r="N155" s="49">
        <v>151417398</v>
      </c>
      <c r="O155" s="48">
        <f t="shared" si="2"/>
        <v>1</v>
      </c>
    </row>
    <row r="156" spans="1:15" x14ac:dyDescent="0.3">
      <c r="A156" s="28" t="s">
        <v>86</v>
      </c>
      <c r="B156" s="23" t="s">
        <v>103</v>
      </c>
      <c r="C156" s="23" t="s">
        <v>104</v>
      </c>
      <c r="D156" s="23">
        <v>83141</v>
      </c>
      <c r="E156" s="23" t="s">
        <v>219</v>
      </c>
      <c r="F156" s="49">
        <v>12105400</v>
      </c>
      <c r="G156" s="49">
        <v>0</v>
      </c>
      <c r="H156" s="49">
        <v>0</v>
      </c>
      <c r="I156" s="49">
        <v>0</v>
      </c>
      <c r="J156" s="49">
        <v>12105400</v>
      </c>
      <c r="K156" s="49">
        <v>12105400</v>
      </c>
      <c r="L156" s="49">
        <v>12105400</v>
      </c>
      <c r="M156" s="49">
        <v>2033579</v>
      </c>
      <c r="N156" s="49">
        <v>2033579</v>
      </c>
      <c r="O156" s="48">
        <f t="shared" si="2"/>
        <v>1</v>
      </c>
    </row>
    <row r="157" spans="1:15" x14ac:dyDescent="0.3">
      <c r="A157" s="28" t="s">
        <v>86</v>
      </c>
      <c r="B157" s="23" t="s">
        <v>103</v>
      </c>
      <c r="C157" s="23" t="s">
        <v>104</v>
      </c>
      <c r="D157" s="23">
        <v>83143</v>
      </c>
      <c r="E157" s="23" t="s">
        <v>220</v>
      </c>
      <c r="F157" s="49">
        <v>1440000</v>
      </c>
      <c r="G157" s="49">
        <v>400000</v>
      </c>
      <c r="H157" s="49">
        <v>0</v>
      </c>
      <c r="I157" s="49">
        <v>1840000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8">
        <v>0</v>
      </c>
    </row>
    <row r="158" spans="1:15" x14ac:dyDescent="0.3">
      <c r="A158" s="28" t="s">
        <v>86</v>
      </c>
      <c r="B158" s="23" t="s">
        <v>103</v>
      </c>
      <c r="C158" s="23" t="s">
        <v>104</v>
      </c>
      <c r="D158" s="23">
        <v>83151</v>
      </c>
      <c r="E158" s="23" t="s">
        <v>221</v>
      </c>
      <c r="F158" s="49">
        <v>7000000</v>
      </c>
      <c r="G158" s="49">
        <v>4552500</v>
      </c>
      <c r="H158" s="49">
        <v>0</v>
      </c>
      <c r="I158" s="49">
        <v>5303250</v>
      </c>
      <c r="J158" s="49">
        <v>6249250</v>
      </c>
      <c r="K158" s="49">
        <v>3676750</v>
      </c>
      <c r="L158" s="49">
        <v>3676750</v>
      </c>
      <c r="M158" s="49">
        <v>1262500</v>
      </c>
      <c r="N158" s="49">
        <v>881221</v>
      </c>
      <c r="O158" s="48">
        <f t="shared" si="2"/>
        <v>0.58835060207224865</v>
      </c>
    </row>
    <row r="159" spans="1:15" x14ac:dyDescent="0.3">
      <c r="A159" s="28" t="s">
        <v>86</v>
      </c>
      <c r="B159" s="23" t="s">
        <v>103</v>
      </c>
      <c r="C159" s="23" t="s">
        <v>104</v>
      </c>
      <c r="D159" s="23">
        <v>83159</v>
      </c>
      <c r="E159" s="23" t="s">
        <v>222</v>
      </c>
      <c r="F159" s="49">
        <v>800000</v>
      </c>
      <c r="G159" s="49">
        <v>550000</v>
      </c>
      <c r="H159" s="49">
        <v>0</v>
      </c>
      <c r="I159" s="49">
        <v>671253</v>
      </c>
      <c r="J159" s="49">
        <v>678747</v>
      </c>
      <c r="K159" s="49">
        <v>341247</v>
      </c>
      <c r="L159" s="49">
        <v>341247</v>
      </c>
      <c r="M159" s="49">
        <v>0</v>
      </c>
      <c r="N159" s="49">
        <v>0</v>
      </c>
      <c r="O159" s="48">
        <f t="shared" si="2"/>
        <v>0.50276023319440089</v>
      </c>
    </row>
    <row r="160" spans="1:15" x14ac:dyDescent="0.3">
      <c r="A160" s="28" t="s">
        <v>86</v>
      </c>
      <c r="B160" s="23" t="s">
        <v>103</v>
      </c>
      <c r="C160" s="23" t="s">
        <v>104</v>
      </c>
      <c r="D160" s="23">
        <v>83162</v>
      </c>
      <c r="E160" s="23" t="s">
        <v>223</v>
      </c>
      <c r="F160" s="49">
        <v>0</v>
      </c>
      <c r="G160" s="49">
        <v>84112512</v>
      </c>
      <c r="H160" s="49">
        <v>0</v>
      </c>
      <c r="I160" s="49">
        <v>0</v>
      </c>
      <c r="J160" s="49">
        <v>84112512</v>
      </c>
      <c r="K160" s="49">
        <v>84112512</v>
      </c>
      <c r="L160" s="49">
        <v>84112512</v>
      </c>
      <c r="M160" s="49">
        <v>12374000</v>
      </c>
      <c r="N160" s="49">
        <v>12374000</v>
      </c>
      <c r="O160" s="48">
        <f t="shared" si="2"/>
        <v>1</v>
      </c>
    </row>
    <row r="161" spans="1:15" x14ac:dyDescent="0.3">
      <c r="A161" s="28" t="s">
        <v>86</v>
      </c>
      <c r="B161" s="23" t="s">
        <v>103</v>
      </c>
      <c r="C161" s="23" t="s">
        <v>104</v>
      </c>
      <c r="D161" s="23">
        <v>83611</v>
      </c>
      <c r="E161" s="23" t="s">
        <v>224</v>
      </c>
      <c r="F161" s="49">
        <v>0</v>
      </c>
      <c r="G161" s="49">
        <v>4180000</v>
      </c>
      <c r="H161" s="49">
        <v>0</v>
      </c>
      <c r="I161" s="49">
        <v>0</v>
      </c>
      <c r="J161" s="49">
        <v>4180000</v>
      </c>
      <c r="K161" s="49">
        <v>4180000</v>
      </c>
      <c r="L161" s="49">
        <v>4180000</v>
      </c>
      <c r="M161" s="49">
        <v>4180000</v>
      </c>
      <c r="N161" s="49">
        <v>4180000</v>
      </c>
      <c r="O161" s="48">
        <f t="shared" si="2"/>
        <v>1</v>
      </c>
    </row>
    <row r="162" spans="1:15" x14ac:dyDescent="0.3">
      <c r="A162" s="28" t="s">
        <v>86</v>
      </c>
      <c r="B162" s="23" t="s">
        <v>103</v>
      </c>
      <c r="C162" s="23" t="s">
        <v>104</v>
      </c>
      <c r="D162" s="23">
        <v>83612</v>
      </c>
      <c r="E162" s="23" t="s">
        <v>225</v>
      </c>
      <c r="F162" s="49">
        <v>4200000</v>
      </c>
      <c r="G162" s="49">
        <v>410000</v>
      </c>
      <c r="H162" s="49">
        <v>0</v>
      </c>
      <c r="I162" s="49">
        <v>1027500</v>
      </c>
      <c r="J162" s="49">
        <v>3582500</v>
      </c>
      <c r="K162" s="49">
        <v>2520000</v>
      </c>
      <c r="L162" s="49">
        <v>2520000</v>
      </c>
      <c r="M162" s="49">
        <v>360000</v>
      </c>
      <c r="N162" s="49">
        <v>251279</v>
      </c>
      <c r="O162" s="48">
        <f t="shared" si="2"/>
        <v>0.70341939986043267</v>
      </c>
    </row>
    <row r="163" spans="1:15" x14ac:dyDescent="0.3">
      <c r="A163" s="28" t="s">
        <v>86</v>
      </c>
      <c r="B163" s="23" t="s">
        <v>103</v>
      </c>
      <c r="C163" s="23" t="s">
        <v>104</v>
      </c>
      <c r="D163" s="23">
        <v>83950</v>
      </c>
      <c r="E163" s="23" t="s">
        <v>226</v>
      </c>
      <c r="F163" s="49">
        <v>28200000</v>
      </c>
      <c r="G163" s="49">
        <v>0</v>
      </c>
      <c r="H163" s="49">
        <v>0</v>
      </c>
      <c r="I163" s="49">
        <v>0</v>
      </c>
      <c r="J163" s="49">
        <v>28200000</v>
      </c>
      <c r="K163" s="49">
        <v>28200000</v>
      </c>
      <c r="L163" s="49">
        <v>28200000</v>
      </c>
      <c r="M163" s="49">
        <v>917031</v>
      </c>
      <c r="N163" s="49">
        <v>917031</v>
      </c>
      <c r="O163" s="48">
        <f t="shared" si="2"/>
        <v>1</v>
      </c>
    </row>
    <row r="164" spans="1:15" x14ac:dyDescent="0.3">
      <c r="A164" s="28" t="s">
        <v>86</v>
      </c>
      <c r="B164" s="23" t="s">
        <v>103</v>
      </c>
      <c r="C164" s="23" t="s">
        <v>104</v>
      </c>
      <c r="D164" s="23">
        <v>84120</v>
      </c>
      <c r="E164" s="23" t="s">
        <v>227</v>
      </c>
      <c r="F164" s="49">
        <v>13500000</v>
      </c>
      <c r="G164" s="49">
        <v>0</v>
      </c>
      <c r="H164" s="49">
        <v>0</v>
      </c>
      <c r="I164" s="49">
        <v>0</v>
      </c>
      <c r="J164" s="49">
        <v>13500000</v>
      </c>
      <c r="K164" s="49">
        <v>13500000</v>
      </c>
      <c r="L164" s="49">
        <v>13500000</v>
      </c>
      <c r="M164" s="49">
        <v>2139702</v>
      </c>
      <c r="N164" s="49">
        <v>1426468</v>
      </c>
      <c r="O164" s="48">
        <f t="shared" si="2"/>
        <v>1</v>
      </c>
    </row>
    <row r="165" spans="1:15" x14ac:dyDescent="0.3">
      <c r="A165" s="28" t="s">
        <v>86</v>
      </c>
      <c r="B165" s="23" t="s">
        <v>103</v>
      </c>
      <c r="C165" s="23" t="s">
        <v>104</v>
      </c>
      <c r="D165" s="23">
        <v>84131</v>
      </c>
      <c r="E165" s="23" t="s">
        <v>228</v>
      </c>
      <c r="F165" s="49">
        <v>14000000</v>
      </c>
      <c r="G165" s="49">
        <v>0</v>
      </c>
      <c r="H165" s="49">
        <v>0</v>
      </c>
      <c r="I165" s="49">
        <v>0</v>
      </c>
      <c r="J165" s="49">
        <v>14000000</v>
      </c>
      <c r="K165" s="49">
        <v>14000000</v>
      </c>
      <c r="L165" s="49">
        <v>14000000</v>
      </c>
      <c r="M165" s="49">
        <v>1343253</v>
      </c>
      <c r="N165" s="49">
        <v>959520</v>
      </c>
      <c r="O165" s="48">
        <f t="shared" si="2"/>
        <v>1</v>
      </c>
    </row>
    <row r="166" spans="1:15" x14ac:dyDescent="0.3">
      <c r="A166" s="28" t="s">
        <v>86</v>
      </c>
      <c r="B166" s="23" t="s">
        <v>103</v>
      </c>
      <c r="C166" s="23" t="s">
        <v>104</v>
      </c>
      <c r="D166" s="23">
        <v>84150</v>
      </c>
      <c r="E166" s="23" t="s">
        <v>229</v>
      </c>
      <c r="F166" s="49">
        <v>1451800</v>
      </c>
      <c r="G166" s="49">
        <v>0</v>
      </c>
      <c r="H166" s="49">
        <v>0</v>
      </c>
      <c r="I166" s="49">
        <v>0</v>
      </c>
      <c r="J166" s="49">
        <v>1451800</v>
      </c>
      <c r="K166" s="49">
        <v>1451800</v>
      </c>
      <c r="L166" s="49">
        <v>1451800</v>
      </c>
      <c r="M166" s="49">
        <v>1355721</v>
      </c>
      <c r="N166" s="49">
        <v>1355721</v>
      </c>
      <c r="O166" s="48">
        <f t="shared" si="2"/>
        <v>1</v>
      </c>
    </row>
    <row r="167" spans="1:15" x14ac:dyDescent="0.3">
      <c r="A167" s="28" t="s">
        <v>86</v>
      </c>
      <c r="B167" s="23" t="s">
        <v>103</v>
      </c>
      <c r="C167" s="23" t="s">
        <v>104</v>
      </c>
      <c r="D167" s="23">
        <v>84222</v>
      </c>
      <c r="E167" s="23" t="s">
        <v>230</v>
      </c>
      <c r="F167" s="49">
        <v>35000000</v>
      </c>
      <c r="G167" s="49">
        <v>0</v>
      </c>
      <c r="H167" s="49">
        <v>0</v>
      </c>
      <c r="I167" s="49">
        <v>27000000</v>
      </c>
      <c r="J167" s="49">
        <v>8000000</v>
      </c>
      <c r="K167" s="49">
        <v>8000000</v>
      </c>
      <c r="L167" s="49">
        <v>8000000</v>
      </c>
      <c r="M167" s="49">
        <v>2524549</v>
      </c>
      <c r="N167" s="49">
        <v>2524549</v>
      </c>
      <c r="O167" s="48">
        <f t="shared" si="2"/>
        <v>1</v>
      </c>
    </row>
    <row r="168" spans="1:15" x14ac:dyDescent="0.3">
      <c r="A168" s="28" t="s">
        <v>86</v>
      </c>
      <c r="B168" s="23" t="s">
        <v>103</v>
      </c>
      <c r="C168" s="23" t="s">
        <v>104</v>
      </c>
      <c r="D168" s="23">
        <v>84290</v>
      </c>
      <c r="E168" s="23" t="s">
        <v>231</v>
      </c>
      <c r="F168" s="49">
        <v>5500000</v>
      </c>
      <c r="G168" s="49">
        <v>0</v>
      </c>
      <c r="H168" s="49">
        <v>0</v>
      </c>
      <c r="I168" s="49">
        <v>0</v>
      </c>
      <c r="J168" s="49">
        <v>5500000</v>
      </c>
      <c r="K168" s="49">
        <v>5500000</v>
      </c>
      <c r="L168" s="49">
        <v>5500000</v>
      </c>
      <c r="M168" s="49">
        <v>1038069</v>
      </c>
      <c r="N168" s="49">
        <v>692046</v>
      </c>
      <c r="O168" s="48">
        <f t="shared" si="2"/>
        <v>1</v>
      </c>
    </row>
    <row r="169" spans="1:15" x14ac:dyDescent="0.3">
      <c r="A169" s="28" t="s">
        <v>86</v>
      </c>
      <c r="B169" s="23" t="s">
        <v>103</v>
      </c>
      <c r="C169" s="23" t="s">
        <v>104</v>
      </c>
      <c r="D169" s="23">
        <v>84399</v>
      </c>
      <c r="E169" s="23" t="s">
        <v>252</v>
      </c>
      <c r="F169" s="49">
        <v>0</v>
      </c>
      <c r="G169" s="49">
        <v>1273300</v>
      </c>
      <c r="H169" s="49">
        <v>0</v>
      </c>
      <c r="I169" s="49">
        <v>0</v>
      </c>
      <c r="J169" s="49">
        <v>1273300</v>
      </c>
      <c r="K169" s="49">
        <v>1272600</v>
      </c>
      <c r="L169" s="49">
        <v>1272600</v>
      </c>
      <c r="M169" s="49">
        <v>1272600</v>
      </c>
      <c r="N169" s="49">
        <v>1272600</v>
      </c>
      <c r="O169" s="48">
        <f t="shared" si="2"/>
        <v>0.99945024738867505</v>
      </c>
    </row>
    <row r="170" spans="1:15" x14ac:dyDescent="0.3">
      <c r="A170" s="28" t="s">
        <v>86</v>
      </c>
      <c r="B170" s="23" t="s">
        <v>103</v>
      </c>
      <c r="C170" s="23" t="s">
        <v>104</v>
      </c>
      <c r="D170" s="23">
        <v>84520</v>
      </c>
      <c r="E170" s="23" t="s">
        <v>232</v>
      </c>
      <c r="F170" s="49">
        <v>6000000</v>
      </c>
      <c r="G170" s="49">
        <v>1250000</v>
      </c>
      <c r="H170" s="49">
        <v>0</v>
      </c>
      <c r="I170" s="49">
        <v>20105</v>
      </c>
      <c r="J170" s="49">
        <v>7229895</v>
      </c>
      <c r="K170" s="49">
        <v>5726567</v>
      </c>
      <c r="L170" s="49">
        <v>5726567</v>
      </c>
      <c r="M170" s="49">
        <v>1241646</v>
      </c>
      <c r="N170" s="49">
        <v>1241646</v>
      </c>
      <c r="O170" s="48">
        <f t="shared" si="2"/>
        <v>0.79206779628196533</v>
      </c>
    </row>
    <row r="171" spans="1:15" x14ac:dyDescent="0.3">
      <c r="A171" s="28" t="s">
        <v>86</v>
      </c>
      <c r="B171" s="23" t="s">
        <v>103</v>
      </c>
      <c r="C171" s="23" t="s">
        <v>104</v>
      </c>
      <c r="D171" s="23">
        <v>85190</v>
      </c>
      <c r="E171" s="23" t="s">
        <v>233</v>
      </c>
      <c r="F171" s="49">
        <v>1000000</v>
      </c>
      <c r="G171" s="49">
        <v>0</v>
      </c>
      <c r="H171" s="49">
        <v>0</v>
      </c>
      <c r="I171" s="49">
        <v>0</v>
      </c>
      <c r="J171" s="49">
        <v>1000000</v>
      </c>
      <c r="K171" s="49">
        <v>329869</v>
      </c>
      <c r="L171" s="49">
        <v>329869</v>
      </c>
      <c r="M171" s="49">
        <v>329869</v>
      </c>
      <c r="N171" s="49">
        <v>329869</v>
      </c>
      <c r="O171" s="48">
        <f t="shared" si="2"/>
        <v>0.32986900000000002</v>
      </c>
    </row>
    <row r="172" spans="1:15" x14ac:dyDescent="0.3">
      <c r="A172" s="28" t="s">
        <v>86</v>
      </c>
      <c r="B172" s="23" t="s">
        <v>103</v>
      </c>
      <c r="C172" s="23" t="s">
        <v>104</v>
      </c>
      <c r="D172" s="23">
        <v>85230</v>
      </c>
      <c r="E172" s="23" t="s">
        <v>234</v>
      </c>
      <c r="F172" s="49">
        <v>200000</v>
      </c>
      <c r="G172" s="49">
        <v>0</v>
      </c>
      <c r="H172" s="49">
        <v>0</v>
      </c>
      <c r="I172" s="49">
        <v>0</v>
      </c>
      <c r="J172" s="49">
        <v>200000</v>
      </c>
      <c r="K172" s="49">
        <v>0</v>
      </c>
      <c r="L172" s="49">
        <v>0</v>
      </c>
      <c r="M172" s="49">
        <v>0</v>
      </c>
      <c r="N172" s="49">
        <v>0</v>
      </c>
      <c r="O172" s="48">
        <f t="shared" si="2"/>
        <v>0</v>
      </c>
    </row>
    <row r="173" spans="1:15" x14ac:dyDescent="0.3">
      <c r="A173" s="28" t="s">
        <v>86</v>
      </c>
      <c r="B173" s="23" t="s">
        <v>103</v>
      </c>
      <c r="C173" s="23" t="s">
        <v>104</v>
      </c>
      <c r="D173" s="23">
        <v>85310</v>
      </c>
      <c r="E173" s="23" t="s">
        <v>235</v>
      </c>
      <c r="F173" s="49">
        <v>300000</v>
      </c>
      <c r="G173" s="49">
        <v>0</v>
      </c>
      <c r="H173" s="49">
        <v>0</v>
      </c>
      <c r="I173" s="49">
        <v>0</v>
      </c>
      <c r="J173" s="49">
        <v>300000</v>
      </c>
      <c r="K173" s="49">
        <v>0</v>
      </c>
      <c r="L173" s="49">
        <v>0</v>
      </c>
      <c r="M173" s="49">
        <v>0</v>
      </c>
      <c r="N173" s="49">
        <v>0</v>
      </c>
      <c r="O173" s="48">
        <f t="shared" si="2"/>
        <v>0</v>
      </c>
    </row>
    <row r="174" spans="1:15" x14ac:dyDescent="0.3">
      <c r="A174" s="28" t="s">
        <v>86</v>
      </c>
      <c r="B174" s="23" t="s">
        <v>103</v>
      </c>
      <c r="C174" s="23" t="s">
        <v>104</v>
      </c>
      <c r="D174" s="23">
        <v>85340</v>
      </c>
      <c r="E174" s="23" t="s">
        <v>236</v>
      </c>
      <c r="F174" s="49">
        <v>2000000</v>
      </c>
      <c r="G174" s="49">
        <v>0</v>
      </c>
      <c r="H174" s="49">
        <v>0</v>
      </c>
      <c r="I174" s="49">
        <v>0</v>
      </c>
      <c r="J174" s="49">
        <v>2000000</v>
      </c>
      <c r="K174" s="49">
        <v>0</v>
      </c>
      <c r="L174" s="49">
        <v>0</v>
      </c>
      <c r="M174" s="49">
        <v>0</v>
      </c>
      <c r="N174" s="49">
        <v>0</v>
      </c>
      <c r="O174" s="48">
        <f t="shared" si="2"/>
        <v>0</v>
      </c>
    </row>
    <row r="175" spans="1:15" x14ac:dyDescent="0.3">
      <c r="A175" s="28" t="s">
        <v>86</v>
      </c>
      <c r="B175" s="23" t="s">
        <v>103</v>
      </c>
      <c r="C175" s="23" t="s">
        <v>104</v>
      </c>
      <c r="D175" s="23">
        <v>85961</v>
      </c>
      <c r="E175" s="23" t="s">
        <v>260</v>
      </c>
      <c r="F175" s="49">
        <v>0</v>
      </c>
      <c r="G175" s="49">
        <v>180452464</v>
      </c>
      <c r="H175" s="49">
        <v>0</v>
      </c>
      <c r="I175" s="49">
        <v>0</v>
      </c>
      <c r="J175" s="49">
        <v>180452464</v>
      </c>
      <c r="K175" s="49">
        <v>0</v>
      </c>
      <c r="L175" s="49">
        <v>0</v>
      </c>
      <c r="M175" s="49">
        <v>0</v>
      </c>
      <c r="N175" s="49">
        <v>0</v>
      </c>
      <c r="O175" s="48">
        <f t="shared" si="2"/>
        <v>0</v>
      </c>
    </row>
    <row r="176" spans="1:15" x14ac:dyDescent="0.3">
      <c r="A176" s="28" t="s">
        <v>86</v>
      </c>
      <c r="B176" s="23" t="s">
        <v>103</v>
      </c>
      <c r="C176" s="23" t="s">
        <v>104</v>
      </c>
      <c r="D176" s="23">
        <v>87130</v>
      </c>
      <c r="E176" s="23" t="s">
        <v>237</v>
      </c>
      <c r="F176" s="49">
        <v>15000000</v>
      </c>
      <c r="G176" s="49">
        <v>0</v>
      </c>
      <c r="H176" s="58">
        <v>839297</v>
      </c>
      <c r="I176" s="49">
        <v>0</v>
      </c>
      <c r="J176" s="49">
        <v>15839297</v>
      </c>
      <c r="K176" s="49">
        <v>15839297</v>
      </c>
      <c r="L176" s="49">
        <v>0</v>
      </c>
      <c r="M176" s="49">
        <v>0</v>
      </c>
      <c r="N176" s="49">
        <v>0</v>
      </c>
      <c r="O176" s="48">
        <f t="shared" si="2"/>
        <v>0</v>
      </c>
    </row>
    <row r="177" spans="1:15" x14ac:dyDescent="0.3">
      <c r="A177" s="28" t="s">
        <v>86</v>
      </c>
      <c r="B177" s="23" t="s">
        <v>103</v>
      </c>
      <c r="C177" s="23" t="s">
        <v>104</v>
      </c>
      <c r="D177" s="23">
        <v>8714102</v>
      </c>
      <c r="E177" s="23" t="s">
        <v>238</v>
      </c>
      <c r="F177" s="49">
        <v>7500000</v>
      </c>
      <c r="G177" s="49">
        <v>0</v>
      </c>
      <c r="H177" s="58">
        <v>15000</v>
      </c>
      <c r="I177" s="49">
        <v>0</v>
      </c>
      <c r="J177" s="49">
        <v>7515000</v>
      </c>
      <c r="K177" s="49">
        <v>7515000</v>
      </c>
      <c r="L177" s="49">
        <v>7515000</v>
      </c>
      <c r="M177" s="49">
        <v>15000</v>
      </c>
      <c r="N177" s="49">
        <v>15000</v>
      </c>
      <c r="O177" s="48">
        <f t="shared" si="2"/>
        <v>1</v>
      </c>
    </row>
    <row r="178" spans="1:15" x14ac:dyDescent="0.3">
      <c r="A178" s="28" t="s">
        <v>86</v>
      </c>
      <c r="B178" s="23" t="s">
        <v>103</v>
      </c>
      <c r="C178" s="23" t="s">
        <v>104</v>
      </c>
      <c r="D178" s="23">
        <v>8714999</v>
      </c>
      <c r="E178" s="23" t="s">
        <v>253</v>
      </c>
      <c r="F178" s="49">
        <v>250000</v>
      </c>
      <c r="G178" s="49">
        <v>0</v>
      </c>
      <c r="H178" s="58">
        <v>0</v>
      </c>
      <c r="I178" s="49">
        <v>130000</v>
      </c>
      <c r="J178" s="49">
        <v>120000</v>
      </c>
      <c r="K178" s="49">
        <v>27000</v>
      </c>
      <c r="L178" s="49">
        <v>27000</v>
      </c>
      <c r="M178" s="49">
        <v>27000</v>
      </c>
      <c r="N178" s="49">
        <v>27000</v>
      </c>
      <c r="O178" s="48">
        <f t="shared" si="2"/>
        <v>0.22500000000000001</v>
      </c>
    </row>
    <row r="179" spans="1:15" x14ac:dyDescent="0.3">
      <c r="A179" s="28" t="s">
        <v>86</v>
      </c>
      <c r="B179" s="23" t="s">
        <v>103</v>
      </c>
      <c r="C179" s="23" t="s">
        <v>104</v>
      </c>
      <c r="D179" s="23">
        <v>8715299</v>
      </c>
      <c r="E179" s="23" t="s">
        <v>254</v>
      </c>
      <c r="F179" s="49">
        <v>1300000</v>
      </c>
      <c r="G179" s="49">
        <v>0</v>
      </c>
      <c r="H179" s="58">
        <v>0</v>
      </c>
      <c r="I179" s="49">
        <v>0</v>
      </c>
      <c r="J179" s="49">
        <v>1300000</v>
      </c>
      <c r="K179" s="49">
        <v>0</v>
      </c>
      <c r="L179" s="49">
        <v>0</v>
      </c>
      <c r="M179" s="49">
        <v>0</v>
      </c>
      <c r="N179" s="49">
        <v>0</v>
      </c>
      <c r="O179" s="48">
        <f t="shared" si="2"/>
        <v>0</v>
      </c>
    </row>
    <row r="180" spans="1:15" x14ac:dyDescent="0.3">
      <c r="A180" s="28" t="s">
        <v>86</v>
      </c>
      <c r="B180" s="23" t="s">
        <v>103</v>
      </c>
      <c r="C180" s="23" t="s">
        <v>104</v>
      </c>
      <c r="D180" s="23">
        <v>8912197</v>
      </c>
      <c r="E180" s="23" t="s">
        <v>255</v>
      </c>
      <c r="F180" s="49">
        <v>300000</v>
      </c>
      <c r="G180" s="49">
        <v>0</v>
      </c>
      <c r="H180" s="58">
        <v>0</v>
      </c>
      <c r="I180" s="49">
        <v>0</v>
      </c>
      <c r="J180" s="49">
        <v>300000</v>
      </c>
      <c r="K180" s="49">
        <v>21420</v>
      </c>
      <c r="L180" s="49">
        <v>21420</v>
      </c>
      <c r="M180" s="49">
        <v>21420</v>
      </c>
      <c r="N180" s="49">
        <v>21420</v>
      </c>
      <c r="O180" s="48">
        <f t="shared" si="2"/>
        <v>7.1400000000000005E-2</v>
      </c>
    </row>
    <row r="181" spans="1:15" x14ac:dyDescent="0.3">
      <c r="A181" s="28" t="s">
        <v>86</v>
      </c>
      <c r="B181" s="23" t="s">
        <v>103</v>
      </c>
      <c r="C181" s="23" t="s">
        <v>107</v>
      </c>
      <c r="D181" s="23" t="s">
        <v>108</v>
      </c>
      <c r="E181" s="23" t="s">
        <v>109</v>
      </c>
      <c r="F181" s="49">
        <v>405429049</v>
      </c>
      <c r="G181" s="49">
        <v>624732218</v>
      </c>
      <c r="H181" s="58">
        <v>195000</v>
      </c>
      <c r="I181" s="49">
        <v>35152811</v>
      </c>
      <c r="J181" s="49">
        <v>995203456</v>
      </c>
      <c r="K181" s="49">
        <v>739658747</v>
      </c>
      <c r="L181" s="49">
        <v>723819450</v>
      </c>
      <c r="M181" s="49">
        <v>313081178</v>
      </c>
      <c r="N181" s="49">
        <v>301857521</v>
      </c>
      <c r="O181" s="48">
        <f t="shared" si="2"/>
        <v>0.72730801489499652</v>
      </c>
    </row>
    <row r="182" spans="1:15" x14ac:dyDescent="0.3">
      <c r="A182" s="28" t="s">
        <v>86</v>
      </c>
      <c r="B182" s="23" t="s">
        <v>103</v>
      </c>
      <c r="C182" s="23" t="s">
        <v>113</v>
      </c>
      <c r="D182" s="23" t="s">
        <v>114</v>
      </c>
      <c r="E182" s="23" t="s">
        <v>115</v>
      </c>
      <c r="F182" s="49">
        <v>326570489</v>
      </c>
      <c r="G182" s="49">
        <v>203000000</v>
      </c>
      <c r="H182" s="58">
        <v>195000</v>
      </c>
      <c r="I182" s="49">
        <v>5587817</v>
      </c>
      <c r="J182" s="49">
        <v>524177672</v>
      </c>
      <c r="K182" s="49">
        <v>273421760</v>
      </c>
      <c r="L182" s="49">
        <v>273421760</v>
      </c>
      <c r="M182" s="49">
        <v>62859814</v>
      </c>
      <c r="N182" s="49">
        <v>62385395</v>
      </c>
      <c r="O182" s="48">
        <f t="shared" si="2"/>
        <v>0.52162038676076994</v>
      </c>
    </row>
    <row r="183" spans="1:15" x14ac:dyDescent="0.3">
      <c r="A183" s="28" t="s">
        <v>86</v>
      </c>
      <c r="B183" s="23" t="s">
        <v>103</v>
      </c>
      <c r="C183" s="23" t="s">
        <v>113</v>
      </c>
      <c r="D183" s="23" t="s">
        <v>123</v>
      </c>
      <c r="E183" s="23" t="s">
        <v>124</v>
      </c>
      <c r="F183" s="49">
        <v>0</v>
      </c>
      <c r="G183" s="49">
        <v>412296651</v>
      </c>
      <c r="H183" s="58">
        <v>0</v>
      </c>
      <c r="I183" s="49">
        <v>3404291</v>
      </c>
      <c r="J183" s="49">
        <v>408892360</v>
      </c>
      <c r="K183" s="49">
        <v>407997597</v>
      </c>
      <c r="L183" s="49">
        <v>407997597</v>
      </c>
      <c r="M183" s="49">
        <v>235449569</v>
      </c>
      <c r="N183" s="49">
        <v>225668902</v>
      </c>
      <c r="O183" s="48">
        <f t="shared" si="2"/>
        <v>0.99781173950034185</v>
      </c>
    </row>
    <row r="184" spans="1:15" x14ac:dyDescent="0.3">
      <c r="A184" s="28" t="s">
        <v>86</v>
      </c>
      <c r="B184" s="23" t="s">
        <v>103</v>
      </c>
      <c r="C184" s="23" t="s">
        <v>113</v>
      </c>
      <c r="D184" s="23" t="s">
        <v>139</v>
      </c>
      <c r="E184" s="23" t="s">
        <v>140</v>
      </c>
      <c r="F184" s="49">
        <v>0</v>
      </c>
      <c r="G184" s="49">
        <v>4180000</v>
      </c>
      <c r="H184" s="58">
        <v>0</v>
      </c>
      <c r="I184" s="49">
        <v>0</v>
      </c>
      <c r="J184" s="49">
        <v>4180000</v>
      </c>
      <c r="K184" s="49">
        <v>4180000</v>
      </c>
      <c r="L184" s="49">
        <v>4180000</v>
      </c>
      <c r="M184" s="49">
        <v>4180000</v>
      </c>
      <c r="N184" s="49">
        <v>4180000</v>
      </c>
      <c r="O184" s="48">
        <f t="shared" si="2"/>
        <v>1</v>
      </c>
    </row>
    <row r="185" spans="1:15" x14ac:dyDescent="0.3">
      <c r="A185" s="28" t="s">
        <v>86</v>
      </c>
      <c r="B185" s="23" t="s">
        <v>103</v>
      </c>
      <c r="C185" s="23" t="s">
        <v>113</v>
      </c>
      <c r="D185" s="23" t="s">
        <v>127</v>
      </c>
      <c r="E185" s="23" t="s">
        <v>128</v>
      </c>
      <c r="F185" s="49">
        <v>78858560</v>
      </c>
      <c r="G185" s="49">
        <v>0</v>
      </c>
      <c r="H185" s="58">
        <v>839297</v>
      </c>
      <c r="I185" s="49">
        <v>27000000</v>
      </c>
      <c r="J185" s="49">
        <v>52697857</v>
      </c>
      <c r="K185" s="49">
        <v>48897857</v>
      </c>
      <c r="L185" s="49">
        <v>33058560</v>
      </c>
      <c r="M185" s="49">
        <v>5430262</v>
      </c>
      <c r="N185" s="49">
        <v>4461691</v>
      </c>
      <c r="O185" s="48">
        <f t="shared" si="2"/>
        <v>0.62732266323467389</v>
      </c>
    </row>
    <row r="186" spans="1:15" x14ac:dyDescent="0.3">
      <c r="A186" s="28" t="s">
        <v>86</v>
      </c>
      <c r="B186" s="23" t="s">
        <v>103</v>
      </c>
      <c r="C186" s="23" t="s">
        <v>113</v>
      </c>
      <c r="D186" s="23" t="s">
        <v>132</v>
      </c>
      <c r="E186" s="23" t="s">
        <v>133</v>
      </c>
      <c r="F186" s="49">
        <v>0</v>
      </c>
      <c r="G186" s="49">
        <v>5255567</v>
      </c>
      <c r="H186" s="49">
        <v>0</v>
      </c>
      <c r="I186" s="49">
        <v>0</v>
      </c>
      <c r="J186" s="49">
        <v>5255567</v>
      </c>
      <c r="K186" s="49">
        <v>5161533</v>
      </c>
      <c r="L186" s="49">
        <v>5161533</v>
      </c>
      <c r="M186" s="49">
        <v>5161533</v>
      </c>
      <c r="N186" s="49">
        <v>5161533</v>
      </c>
      <c r="O186" s="48">
        <f t="shared" si="2"/>
        <v>0.9821077345222694</v>
      </c>
    </row>
    <row r="187" spans="1:15" x14ac:dyDescent="0.3">
      <c r="A187" s="28" t="s">
        <v>86</v>
      </c>
      <c r="B187" s="23" t="s">
        <v>103</v>
      </c>
      <c r="C187" s="23" t="s">
        <v>116</v>
      </c>
      <c r="D187" s="23" t="s">
        <v>117</v>
      </c>
      <c r="E187" s="23" t="s">
        <v>118</v>
      </c>
      <c r="F187" s="49">
        <v>405429049</v>
      </c>
      <c r="G187" s="49">
        <v>624732218</v>
      </c>
      <c r="H187" s="49">
        <v>195000</v>
      </c>
      <c r="I187" s="49">
        <v>35152811</v>
      </c>
      <c r="J187" s="49">
        <v>995203456</v>
      </c>
      <c r="K187" s="49">
        <v>739658747</v>
      </c>
      <c r="L187" s="49">
        <v>723819450</v>
      </c>
      <c r="M187" s="49">
        <v>313081178</v>
      </c>
      <c r="N187" s="49">
        <v>301857521</v>
      </c>
      <c r="O187" s="48">
        <f t="shared" si="2"/>
        <v>0.72730801489499652</v>
      </c>
    </row>
    <row r="188" spans="1:15" x14ac:dyDescent="0.3">
      <c r="A188" s="28" t="s">
        <v>87</v>
      </c>
      <c r="B188" s="23" t="s">
        <v>239</v>
      </c>
      <c r="C188" s="23" t="s">
        <v>104</v>
      </c>
      <c r="D188" s="23">
        <v>92512</v>
      </c>
      <c r="E188" s="23" t="s">
        <v>240</v>
      </c>
      <c r="F188" s="49">
        <v>4000000</v>
      </c>
      <c r="G188" s="49">
        <v>1653706</v>
      </c>
      <c r="H188" s="49">
        <v>0</v>
      </c>
      <c r="I188" s="49">
        <v>4000000</v>
      </c>
      <c r="J188" s="49">
        <v>1653706</v>
      </c>
      <c r="K188" s="49">
        <v>823110</v>
      </c>
      <c r="L188" s="49">
        <v>823110</v>
      </c>
      <c r="M188" s="49">
        <v>823110</v>
      </c>
      <c r="N188" s="49">
        <v>823110</v>
      </c>
      <c r="O188" s="48">
        <f t="shared" si="2"/>
        <v>0.49773659888758948</v>
      </c>
    </row>
    <row r="189" spans="1:15" x14ac:dyDescent="0.3">
      <c r="A189" s="28" t="s">
        <v>87</v>
      </c>
      <c r="B189" s="23" t="s">
        <v>239</v>
      </c>
      <c r="C189" s="23" t="s">
        <v>104</v>
      </c>
      <c r="D189" s="23">
        <v>92521</v>
      </c>
      <c r="E189" s="23" t="s">
        <v>241</v>
      </c>
      <c r="F189" s="49">
        <v>3000000</v>
      </c>
      <c r="G189" s="49">
        <v>0</v>
      </c>
      <c r="H189" s="49">
        <v>0</v>
      </c>
      <c r="I189" s="49">
        <v>3000000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8">
        <v>0</v>
      </c>
    </row>
    <row r="190" spans="1:15" x14ac:dyDescent="0.3">
      <c r="A190" s="28" t="s">
        <v>87</v>
      </c>
      <c r="B190" s="23" t="s">
        <v>239</v>
      </c>
      <c r="C190" s="23" t="s">
        <v>104</v>
      </c>
      <c r="D190" s="23">
        <v>92522</v>
      </c>
      <c r="E190" s="23" t="s">
        <v>242</v>
      </c>
      <c r="F190" s="49">
        <v>3000000</v>
      </c>
      <c r="G190" s="49">
        <v>346294</v>
      </c>
      <c r="H190" s="49">
        <v>7000000</v>
      </c>
      <c r="I190" s="49">
        <v>0</v>
      </c>
      <c r="J190" s="49">
        <v>10346294</v>
      </c>
      <c r="K190" s="49">
        <v>8548741</v>
      </c>
      <c r="L190" s="49">
        <v>8548741</v>
      </c>
      <c r="M190" s="49">
        <v>8548741</v>
      </c>
      <c r="N190" s="49">
        <v>8548741</v>
      </c>
      <c r="O190" s="48">
        <f t="shared" si="2"/>
        <v>0.82626117139141808</v>
      </c>
    </row>
    <row r="191" spans="1:15" x14ac:dyDescent="0.3">
      <c r="A191" s="28" t="s">
        <v>87</v>
      </c>
      <c r="B191" s="23" t="s">
        <v>239</v>
      </c>
      <c r="C191" s="23" t="s">
        <v>104</v>
      </c>
      <c r="D191" s="23">
        <v>92919</v>
      </c>
      <c r="E191" s="23" t="s">
        <v>261</v>
      </c>
      <c r="F191" s="49">
        <v>0</v>
      </c>
      <c r="G191" s="49">
        <v>21000000</v>
      </c>
      <c r="H191" s="49">
        <v>0</v>
      </c>
      <c r="I191" s="49">
        <v>0</v>
      </c>
      <c r="J191" s="49">
        <v>21000000</v>
      </c>
      <c r="K191" s="49">
        <v>0</v>
      </c>
      <c r="L191" s="49">
        <v>0</v>
      </c>
      <c r="M191" s="49">
        <v>0</v>
      </c>
      <c r="N191" s="49">
        <v>0</v>
      </c>
      <c r="O191" s="48">
        <f t="shared" si="2"/>
        <v>0</v>
      </c>
    </row>
    <row r="192" spans="1:15" x14ac:dyDescent="0.3">
      <c r="A192" s="28" t="s">
        <v>87</v>
      </c>
      <c r="B192" s="23" t="s">
        <v>239</v>
      </c>
      <c r="C192" s="23" t="s">
        <v>104</v>
      </c>
      <c r="D192" s="23">
        <v>93122</v>
      </c>
      <c r="E192" s="23" t="s">
        <v>243</v>
      </c>
      <c r="F192" s="49">
        <v>150000</v>
      </c>
      <c r="G192" s="49">
        <v>0</v>
      </c>
      <c r="H192" s="49">
        <v>0</v>
      </c>
      <c r="I192" s="49">
        <v>0</v>
      </c>
      <c r="J192" s="49">
        <v>150000</v>
      </c>
      <c r="K192" s="49">
        <v>142400</v>
      </c>
      <c r="L192" s="49">
        <v>142400</v>
      </c>
      <c r="M192" s="49">
        <v>142400</v>
      </c>
      <c r="N192" s="49">
        <v>142400</v>
      </c>
      <c r="O192" s="48">
        <f t="shared" si="2"/>
        <v>0.94933333333333336</v>
      </c>
    </row>
    <row r="193" spans="1:15" x14ac:dyDescent="0.3">
      <c r="A193" s="28" t="s">
        <v>87</v>
      </c>
      <c r="B193" s="23" t="s">
        <v>239</v>
      </c>
      <c r="C193" s="23" t="s">
        <v>104</v>
      </c>
      <c r="D193" s="23">
        <v>94331</v>
      </c>
      <c r="E193" s="23" t="s">
        <v>244</v>
      </c>
      <c r="F193" s="49">
        <v>3290000</v>
      </c>
      <c r="G193" s="49">
        <v>0</v>
      </c>
      <c r="H193" s="49">
        <v>0</v>
      </c>
      <c r="I193" s="49">
        <v>0</v>
      </c>
      <c r="J193" s="49">
        <v>3290000</v>
      </c>
      <c r="K193" s="49">
        <v>3290000</v>
      </c>
      <c r="L193" s="49">
        <v>3290000</v>
      </c>
      <c r="M193" s="49">
        <v>464497</v>
      </c>
      <c r="N193" s="49">
        <v>464497</v>
      </c>
      <c r="O193" s="48">
        <f t="shared" si="2"/>
        <v>1</v>
      </c>
    </row>
    <row r="194" spans="1:15" x14ac:dyDescent="0.3">
      <c r="A194" s="28" t="s">
        <v>87</v>
      </c>
      <c r="B194" s="23" t="s">
        <v>239</v>
      </c>
      <c r="C194" s="23" t="s">
        <v>104</v>
      </c>
      <c r="D194" s="23">
        <v>94590</v>
      </c>
      <c r="E194" s="23" t="s">
        <v>245</v>
      </c>
      <c r="F194" s="49">
        <v>1610000</v>
      </c>
      <c r="G194" s="49">
        <v>0</v>
      </c>
      <c r="H194" s="49">
        <v>0</v>
      </c>
      <c r="I194" s="49">
        <v>0</v>
      </c>
      <c r="J194" s="49">
        <v>1610000</v>
      </c>
      <c r="K194" s="49">
        <v>1610000</v>
      </c>
      <c r="L194" s="49">
        <v>1610000</v>
      </c>
      <c r="M194" s="49">
        <v>221281</v>
      </c>
      <c r="N194" s="49">
        <v>221281</v>
      </c>
      <c r="O194" s="48">
        <f t="shared" si="2"/>
        <v>1</v>
      </c>
    </row>
    <row r="195" spans="1:15" x14ac:dyDescent="0.3">
      <c r="A195" s="28" t="s">
        <v>87</v>
      </c>
      <c r="B195" s="23" t="s">
        <v>239</v>
      </c>
      <c r="C195" s="23" t="s">
        <v>104</v>
      </c>
      <c r="D195" s="23">
        <v>95110</v>
      </c>
      <c r="E195" s="23" t="s">
        <v>246</v>
      </c>
      <c r="F195" s="49">
        <v>2914440</v>
      </c>
      <c r="G195" s="49">
        <v>0</v>
      </c>
      <c r="H195" s="49">
        <v>0</v>
      </c>
      <c r="I195" s="49">
        <v>0</v>
      </c>
      <c r="J195" s="49">
        <v>2914440</v>
      </c>
      <c r="K195" s="49">
        <v>2585000</v>
      </c>
      <c r="L195" s="49">
        <v>2585000</v>
      </c>
      <c r="M195" s="49">
        <v>2085000</v>
      </c>
      <c r="N195" s="49">
        <v>2085000</v>
      </c>
      <c r="O195" s="48">
        <f t="shared" si="2"/>
        <v>0.88696284706495931</v>
      </c>
    </row>
    <row r="196" spans="1:15" x14ac:dyDescent="0.3">
      <c r="A196" s="28" t="s">
        <v>87</v>
      </c>
      <c r="B196" s="23" t="s">
        <v>239</v>
      </c>
      <c r="C196" s="23" t="s">
        <v>104</v>
      </c>
      <c r="D196" s="23">
        <v>96590</v>
      </c>
      <c r="E196" s="23" t="s">
        <v>262</v>
      </c>
      <c r="F196" s="49">
        <v>0</v>
      </c>
      <c r="G196" s="49">
        <v>21000000</v>
      </c>
      <c r="H196" s="49">
        <v>0</v>
      </c>
      <c r="I196" s="49">
        <v>0</v>
      </c>
      <c r="J196" s="49">
        <v>21000000</v>
      </c>
      <c r="K196" s="49">
        <v>0</v>
      </c>
      <c r="L196" s="49">
        <v>0</v>
      </c>
      <c r="M196" s="49">
        <v>0</v>
      </c>
      <c r="N196" s="49">
        <v>0</v>
      </c>
      <c r="O196" s="48">
        <f t="shared" si="2"/>
        <v>0</v>
      </c>
    </row>
    <row r="197" spans="1:15" x14ac:dyDescent="0.3">
      <c r="A197" s="28" t="s">
        <v>87</v>
      </c>
      <c r="B197" s="23" t="s">
        <v>239</v>
      </c>
      <c r="C197" s="23" t="s">
        <v>107</v>
      </c>
      <c r="D197" s="23" t="s">
        <v>108</v>
      </c>
      <c r="E197" s="23" t="s">
        <v>109</v>
      </c>
      <c r="F197" s="49">
        <v>17964440</v>
      </c>
      <c r="G197" s="49">
        <v>44000000</v>
      </c>
      <c r="H197" s="49">
        <v>0</v>
      </c>
      <c r="I197" s="49">
        <v>0</v>
      </c>
      <c r="J197" s="49">
        <v>61964440</v>
      </c>
      <c r="K197" s="49">
        <v>16999251</v>
      </c>
      <c r="L197" s="49">
        <v>16999251</v>
      </c>
      <c r="M197" s="49">
        <v>12285029</v>
      </c>
      <c r="N197" s="49">
        <v>12285029</v>
      </c>
      <c r="O197" s="48">
        <f t="shared" si="2"/>
        <v>0.27433881432641044</v>
      </c>
    </row>
    <row r="198" spans="1:15" x14ac:dyDescent="0.3">
      <c r="A198" s="28" t="s">
        <v>87</v>
      </c>
      <c r="B198" s="23" t="s">
        <v>239</v>
      </c>
      <c r="C198" s="23" t="s">
        <v>113</v>
      </c>
      <c r="D198" s="23" t="s">
        <v>114</v>
      </c>
      <c r="E198" s="23" t="s">
        <v>115</v>
      </c>
      <c r="F198" s="49">
        <v>0</v>
      </c>
      <c r="G198" s="49">
        <v>42000000</v>
      </c>
      <c r="H198" s="49">
        <v>0</v>
      </c>
      <c r="I198" s="49">
        <v>0</v>
      </c>
      <c r="J198" s="49">
        <v>42000000</v>
      </c>
      <c r="K198" s="49">
        <v>0</v>
      </c>
      <c r="L198" s="49">
        <v>0</v>
      </c>
      <c r="M198" s="49">
        <v>0</v>
      </c>
      <c r="N198" s="49">
        <v>0</v>
      </c>
      <c r="O198" s="48">
        <f t="shared" si="2"/>
        <v>0</v>
      </c>
    </row>
    <row r="199" spans="1:15" x14ac:dyDescent="0.3">
      <c r="A199" s="28" t="s">
        <v>87</v>
      </c>
      <c r="B199" s="23" t="s">
        <v>239</v>
      </c>
      <c r="C199" s="23" t="s">
        <v>113</v>
      </c>
      <c r="D199" s="23" t="s">
        <v>123</v>
      </c>
      <c r="E199" s="23" t="s">
        <v>124</v>
      </c>
      <c r="F199" s="49">
        <v>0</v>
      </c>
      <c r="G199" s="49">
        <v>2000000</v>
      </c>
      <c r="H199" s="49">
        <v>0</v>
      </c>
      <c r="I199" s="49">
        <v>0</v>
      </c>
      <c r="J199" s="49">
        <v>2000000</v>
      </c>
      <c r="K199" s="49">
        <v>823110</v>
      </c>
      <c r="L199" s="49">
        <v>823110</v>
      </c>
      <c r="M199" s="49">
        <v>823110</v>
      </c>
      <c r="N199" s="49">
        <v>823110</v>
      </c>
      <c r="O199" s="48">
        <f t="shared" si="2"/>
        <v>0.411555</v>
      </c>
    </row>
    <row r="200" spans="1:15" x14ac:dyDescent="0.3">
      <c r="A200" s="28" t="s">
        <v>87</v>
      </c>
      <c r="B200" s="23" t="s">
        <v>239</v>
      </c>
      <c r="C200" s="23" t="s">
        <v>113</v>
      </c>
      <c r="D200" s="23" t="s">
        <v>127</v>
      </c>
      <c r="E200" s="23" t="s">
        <v>128</v>
      </c>
      <c r="F200" s="49">
        <v>17964440</v>
      </c>
      <c r="G200" s="49">
        <v>0</v>
      </c>
      <c r="H200" s="49">
        <v>0</v>
      </c>
      <c r="I200" s="49">
        <v>0</v>
      </c>
      <c r="J200" s="49">
        <v>17964440</v>
      </c>
      <c r="K200" s="49">
        <v>16176141</v>
      </c>
      <c r="L200" s="49">
        <v>16176141</v>
      </c>
      <c r="M200" s="49">
        <v>11461919</v>
      </c>
      <c r="N200" s="49">
        <v>11461919</v>
      </c>
      <c r="O200" s="48">
        <f t="shared" ref="O200:O212" si="3">+L200/J200</f>
        <v>0.90045339570841065</v>
      </c>
    </row>
    <row r="201" spans="1:15" x14ac:dyDescent="0.3">
      <c r="A201" s="28" t="s">
        <v>87</v>
      </c>
      <c r="B201" s="23" t="s">
        <v>239</v>
      </c>
      <c r="C201" s="23" t="s">
        <v>116</v>
      </c>
      <c r="D201" s="23" t="s">
        <v>117</v>
      </c>
      <c r="E201" s="23" t="s">
        <v>118</v>
      </c>
      <c r="F201" s="49">
        <v>17964440</v>
      </c>
      <c r="G201" s="49">
        <v>44000000</v>
      </c>
      <c r="H201" s="49">
        <v>0</v>
      </c>
      <c r="I201" s="49">
        <v>0</v>
      </c>
      <c r="J201" s="49">
        <v>61964440</v>
      </c>
      <c r="K201" s="49">
        <v>16999251</v>
      </c>
      <c r="L201" s="49">
        <v>16999251</v>
      </c>
      <c r="M201" s="49">
        <v>12285029</v>
      </c>
      <c r="N201" s="49">
        <v>12285029</v>
      </c>
      <c r="O201" s="48">
        <f t="shared" si="3"/>
        <v>0.27433881432641044</v>
      </c>
    </row>
    <row r="202" spans="1:15" x14ac:dyDescent="0.3">
      <c r="A202" s="28" t="s">
        <v>88</v>
      </c>
      <c r="B202" s="23" t="s">
        <v>263</v>
      </c>
      <c r="C202" s="23" t="s">
        <v>104</v>
      </c>
      <c r="D202" s="23">
        <v>63111</v>
      </c>
      <c r="E202" s="23" t="s">
        <v>264</v>
      </c>
      <c r="F202" s="49">
        <v>0</v>
      </c>
      <c r="G202" s="49">
        <v>46850000</v>
      </c>
      <c r="H202" s="49">
        <v>0</v>
      </c>
      <c r="I202" s="49">
        <v>0</v>
      </c>
      <c r="J202" s="49">
        <v>46850000</v>
      </c>
      <c r="K202" s="49">
        <v>22834318</v>
      </c>
      <c r="L202" s="49">
        <v>22834318</v>
      </c>
      <c r="M202" s="49">
        <v>8525194</v>
      </c>
      <c r="N202" s="49">
        <v>8525194</v>
      </c>
      <c r="O202" s="48">
        <f t="shared" si="3"/>
        <v>0.48739205976520811</v>
      </c>
    </row>
    <row r="203" spans="1:15" x14ac:dyDescent="0.3">
      <c r="A203" s="28" t="s">
        <v>88</v>
      </c>
      <c r="B203" s="23" t="s">
        <v>263</v>
      </c>
      <c r="C203" s="23" t="s">
        <v>104</v>
      </c>
      <c r="D203" s="23">
        <v>63311</v>
      </c>
      <c r="E203" s="23" t="s">
        <v>198</v>
      </c>
      <c r="F203" s="49">
        <v>0</v>
      </c>
      <c r="G203" s="49">
        <v>28110000</v>
      </c>
      <c r="H203" s="49">
        <v>0</v>
      </c>
      <c r="I203" s="49">
        <v>0</v>
      </c>
      <c r="J203" s="49">
        <v>28110000</v>
      </c>
      <c r="K203" s="49">
        <v>13878647</v>
      </c>
      <c r="L203" s="49">
        <v>13878647</v>
      </c>
      <c r="M203" s="49">
        <v>5115116</v>
      </c>
      <c r="N203" s="49">
        <v>5115116</v>
      </c>
      <c r="O203" s="48">
        <f t="shared" si="3"/>
        <v>0.49372632515119175</v>
      </c>
    </row>
    <row r="204" spans="1:15" x14ac:dyDescent="0.3">
      <c r="A204" s="28" t="s">
        <v>88</v>
      </c>
      <c r="B204" s="23" t="s">
        <v>263</v>
      </c>
      <c r="C204" s="23" t="s">
        <v>104</v>
      </c>
      <c r="D204" s="23">
        <v>64112</v>
      </c>
      <c r="E204" s="23" t="s">
        <v>200</v>
      </c>
      <c r="F204" s="49">
        <v>0</v>
      </c>
      <c r="G204" s="49">
        <v>18740000</v>
      </c>
      <c r="H204" s="49">
        <v>0</v>
      </c>
      <c r="I204" s="49">
        <v>0</v>
      </c>
      <c r="J204" s="49">
        <v>18740000</v>
      </c>
      <c r="K204" s="49">
        <v>9252431</v>
      </c>
      <c r="L204" s="49">
        <v>9252431</v>
      </c>
      <c r="M204" s="49">
        <v>3410078</v>
      </c>
      <c r="N204" s="49">
        <v>3410078</v>
      </c>
      <c r="O204" s="48">
        <f t="shared" si="3"/>
        <v>0.49372630736392742</v>
      </c>
    </row>
    <row r="205" spans="1:15" x14ac:dyDescent="0.3">
      <c r="A205" s="28" t="s">
        <v>88</v>
      </c>
      <c r="B205" s="23" t="s">
        <v>263</v>
      </c>
      <c r="C205" s="23" t="s">
        <v>107</v>
      </c>
      <c r="D205" s="23" t="s">
        <v>108</v>
      </c>
      <c r="E205" s="23" t="s">
        <v>109</v>
      </c>
      <c r="F205" s="49">
        <v>0</v>
      </c>
      <c r="G205" s="49">
        <v>93700000</v>
      </c>
      <c r="H205" s="49">
        <v>0</v>
      </c>
      <c r="I205" s="49">
        <v>0</v>
      </c>
      <c r="J205" s="49">
        <v>93700000</v>
      </c>
      <c r="K205" s="49">
        <v>45965396</v>
      </c>
      <c r="L205" s="49">
        <v>45965396</v>
      </c>
      <c r="M205" s="49">
        <v>17050388</v>
      </c>
      <c r="N205" s="49">
        <v>17050388</v>
      </c>
      <c r="O205" s="48">
        <f t="shared" si="3"/>
        <v>0.49055918890074707</v>
      </c>
    </row>
    <row r="206" spans="1:15" x14ac:dyDescent="0.3">
      <c r="A206" s="28" t="s">
        <v>88</v>
      </c>
      <c r="B206" s="23" t="s">
        <v>263</v>
      </c>
      <c r="C206" s="23" t="s">
        <v>113</v>
      </c>
      <c r="D206" s="23" t="s">
        <v>114</v>
      </c>
      <c r="E206" s="23" t="s">
        <v>115</v>
      </c>
      <c r="F206" s="49">
        <v>0</v>
      </c>
      <c r="G206" s="49">
        <v>93700000</v>
      </c>
      <c r="H206" s="49">
        <v>0</v>
      </c>
      <c r="I206" s="49">
        <v>0</v>
      </c>
      <c r="J206" s="49">
        <v>93700000</v>
      </c>
      <c r="K206" s="49">
        <v>45965396</v>
      </c>
      <c r="L206" s="49">
        <v>45965396</v>
      </c>
      <c r="M206" s="49">
        <v>17050388</v>
      </c>
      <c r="N206" s="49">
        <v>17050388</v>
      </c>
      <c r="O206" s="48">
        <f t="shared" si="3"/>
        <v>0.49055918890074707</v>
      </c>
    </row>
    <row r="207" spans="1:15" x14ac:dyDescent="0.3">
      <c r="A207" s="28" t="s">
        <v>88</v>
      </c>
      <c r="B207" s="23" t="s">
        <v>263</v>
      </c>
      <c r="C207" s="23" t="s">
        <v>116</v>
      </c>
      <c r="D207" s="23" t="s">
        <v>117</v>
      </c>
      <c r="E207" s="23" t="s">
        <v>118</v>
      </c>
      <c r="F207" s="49">
        <v>0</v>
      </c>
      <c r="G207" s="49">
        <v>93700000</v>
      </c>
      <c r="H207" s="49">
        <v>0</v>
      </c>
      <c r="I207" s="49">
        <v>0</v>
      </c>
      <c r="J207" s="49">
        <v>93700000</v>
      </c>
      <c r="K207" s="49">
        <v>45965396</v>
      </c>
      <c r="L207" s="49">
        <v>45965396</v>
      </c>
      <c r="M207" s="49">
        <v>17050388</v>
      </c>
      <c r="N207" s="49">
        <v>17050388</v>
      </c>
      <c r="O207" s="48">
        <f t="shared" si="3"/>
        <v>0.49055918890074707</v>
      </c>
    </row>
    <row r="208" spans="1:15" x14ac:dyDescent="0.3">
      <c r="A208" s="28" t="s">
        <v>89</v>
      </c>
      <c r="B208" s="23" t="s">
        <v>247</v>
      </c>
      <c r="C208" s="23"/>
      <c r="D208" s="23"/>
      <c r="E208" s="23"/>
      <c r="F208" s="49">
        <v>2227000</v>
      </c>
      <c r="G208" s="49">
        <v>0</v>
      </c>
      <c r="H208" s="49">
        <v>1127000</v>
      </c>
      <c r="I208" s="49">
        <v>0</v>
      </c>
      <c r="J208" s="49">
        <v>3354000</v>
      </c>
      <c r="K208" s="49">
        <v>3354000</v>
      </c>
      <c r="L208" s="49">
        <v>3354000</v>
      </c>
      <c r="M208" s="49">
        <v>994956</v>
      </c>
      <c r="N208" s="49">
        <v>994956</v>
      </c>
      <c r="O208" s="48">
        <f t="shared" si="3"/>
        <v>1</v>
      </c>
    </row>
    <row r="209" spans="1:15" x14ac:dyDescent="0.3">
      <c r="A209" s="28" t="s">
        <v>90</v>
      </c>
      <c r="B209" s="23" t="s">
        <v>100</v>
      </c>
      <c r="C209" s="23"/>
      <c r="D209" s="23"/>
      <c r="E209" s="23"/>
      <c r="F209" s="49">
        <v>2227000</v>
      </c>
      <c r="G209" s="49">
        <v>0</v>
      </c>
      <c r="H209" s="49">
        <v>1127000</v>
      </c>
      <c r="I209" s="49">
        <v>0</v>
      </c>
      <c r="J209" s="49">
        <v>3354000</v>
      </c>
      <c r="K209" s="49">
        <v>3354000</v>
      </c>
      <c r="L209" s="49">
        <v>3354000</v>
      </c>
      <c r="M209" s="49">
        <v>994956</v>
      </c>
      <c r="N209" s="49">
        <v>994956</v>
      </c>
      <c r="O209" s="48">
        <f t="shared" si="3"/>
        <v>1</v>
      </c>
    </row>
    <row r="210" spans="1:15" x14ac:dyDescent="0.3">
      <c r="A210" s="28" t="s">
        <v>91</v>
      </c>
      <c r="B210" s="23" t="s">
        <v>248</v>
      </c>
      <c r="C210" s="23" t="s">
        <v>107</v>
      </c>
      <c r="D210" s="23" t="s">
        <v>108</v>
      </c>
      <c r="E210" s="23" t="s">
        <v>109</v>
      </c>
      <c r="F210" s="49">
        <v>2227000</v>
      </c>
      <c r="G210" s="49">
        <v>0</v>
      </c>
      <c r="H210" s="49">
        <v>1127000</v>
      </c>
      <c r="I210" s="49">
        <v>0</v>
      </c>
      <c r="J210" s="49">
        <v>3354000</v>
      </c>
      <c r="K210" s="49">
        <v>3354000</v>
      </c>
      <c r="L210" s="49">
        <v>3354000</v>
      </c>
      <c r="M210" s="49">
        <v>994956</v>
      </c>
      <c r="N210" s="49">
        <v>994956</v>
      </c>
      <c r="O210" s="48">
        <f t="shared" si="3"/>
        <v>1</v>
      </c>
    </row>
    <row r="211" spans="1:15" x14ac:dyDescent="0.3">
      <c r="A211" s="28" t="s">
        <v>91</v>
      </c>
      <c r="B211" s="23" t="s">
        <v>248</v>
      </c>
      <c r="C211" s="23" t="s">
        <v>113</v>
      </c>
      <c r="D211" s="23" t="s">
        <v>127</v>
      </c>
      <c r="E211" s="23" t="s">
        <v>128</v>
      </c>
      <c r="F211" s="49">
        <v>2227000</v>
      </c>
      <c r="G211" s="49">
        <v>0</v>
      </c>
      <c r="H211" s="49">
        <v>1127000</v>
      </c>
      <c r="I211" s="49">
        <v>0</v>
      </c>
      <c r="J211" s="49">
        <v>3354000</v>
      </c>
      <c r="K211" s="49">
        <v>3354000</v>
      </c>
      <c r="L211" s="49">
        <v>3354000</v>
      </c>
      <c r="M211" s="49">
        <v>994956</v>
      </c>
      <c r="N211" s="49">
        <v>994956</v>
      </c>
      <c r="O211" s="48">
        <f t="shared" si="3"/>
        <v>1</v>
      </c>
    </row>
    <row r="212" spans="1:15" x14ac:dyDescent="0.3">
      <c r="A212" s="28" t="s">
        <v>91</v>
      </c>
      <c r="B212" s="23" t="s">
        <v>248</v>
      </c>
      <c r="C212" s="23" t="s">
        <v>116</v>
      </c>
      <c r="D212" s="23" t="s">
        <v>117</v>
      </c>
      <c r="E212" s="23" t="s">
        <v>118</v>
      </c>
      <c r="F212" s="49">
        <v>2227000</v>
      </c>
      <c r="G212" s="49">
        <v>0</v>
      </c>
      <c r="H212" s="49">
        <v>1127000</v>
      </c>
      <c r="I212" s="49">
        <v>0</v>
      </c>
      <c r="J212" s="49">
        <v>3354000</v>
      </c>
      <c r="K212" s="49">
        <v>3354000</v>
      </c>
      <c r="L212" s="49">
        <v>3354000</v>
      </c>
      <c r="M212" s="49">
        <v>994956</v>
      </c>
      <c r="N212" s="49">
        <v>994956</v>
      </c>
      <c r="O212" s="48">
        <f t="shared" si="3"/>
        <v>1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Pptal_31mar22</vt:lpstr>
      <vt:lpstr>Ejec ing 31mar22</vt:lpstr>
      <vt:lpstr>Ejec gastos 31mar22</vt:lpstr>
      <vt:lpstr>'Ejecc Pptal_31mar22'!Área_de_impresión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2022-03-02T19:35:18Z</cp:lastPrinted>
  <dcterms:created xsi:type="dcterms:W3CDTF">2019-04-05T19:47:45Z</dcterms:created>
  <dcterms:modified xsi:type="dcterms:W3CDTF">2022-05-04T23:10:20Z</dcterms:modified>
</cp:coreProperties>
</file>