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7EE.FF 31jul22\"/>
    </mc:Choice>
  </mc:AlternateContent>
  <xr:revisionPtr revIDLastSave="0" documentId="13_ncr:1_{A6660EA0-A09B-49C3-AB30-64EA70844DF1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1jul22" sheetId="1" r:id="rId1"/>
    <sheet name="Ejec ing 31jul22" sheetId="40" r:id="rId2"/>
    <sheet name="Ejec gastos 31juL22" sheetId="41" r:id="rId3"/>
  </sheets>
  <definedNames>
    <definedName name="_xlnm._FilterDatabase" localSheetId="1" hidden="1">'Ejec ing 31jul22'!$A$6:$M$51</definedName>
    <definedName name="_xlnm.Print_Area" localSheetId="0">'Ejecc Pptal_31jul22'!$A$1:$I$34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40" l="1"/>
  <c r="E15" i="1"/>
  <c r="E14" i="1"/>
  <c r="E16" i="1"/>
  <c r="C16" i="1"/>
  <c r="C15" i="1"/>
  <c r="C14" i="1"/>
  <c r="B16" i="1"/>
  <c r="B15" i="1"/>
  <c r="B14" i="1"/>
  <c r="E8" i="1"/>
  <c r="E7" i="1"/>
  <c r="C8" i="1"/>
  <c r="C7" i="1"/>
  <c r="B8" i="1"/>
  <c r="B7" i="1"/>
  <c r="O328" i="41"/>
  <c r="O327" i="41"/>
  <c r="O326" i="41"/>
  <c r="O325" i="41"/>
  <c r="O324" i="41"/>
  <c r="O323" i="41"/>
  <c r="O322" i="41"/>
  <c r="O321" i="41"/>
  <c r="O320" i="41"/>
  <c r="O319" i="41"/>
  <c r="O318" i="41"/>
  <c r="O317" i="41"/>
  <c r="O316" i="41"/>
  <c r="O315" i="41"/>
  <c r="O314" i="41"/>
  <c r="O313" i="41"/>
  <c r="O312" i="41"/>
  <c r="O311" i="41"/>
  <c r="O310" i="41"/>
  <c r="O309" i="41"/>
  <c r="O308" i="41"/>
  <c r="O307" i="41"/>
  <c r="O306" i="41"/>
  <c r="O305" i="41"/>
  <c r="O304" i="41"/>
  <c r="O303" i="41"/>
  <c r="O301" i="41"/>
  <c r="O300" i="41"/>
  <c r="O299" i="41"/>
  <c r="O298" i="41"/>
  <c r="O297" i="41"/>
  <c r="O296" i="41"/>
  <c r="O295" i="41"/>
  <c r="O294" i="41"/>
  <c r="O293" i="41"/>
  <c r="O292" i="41"/>
  <c r="O291" i="41"/>
  <c r="O290" i="41"/>
  <c r="O289" i="41"/>
  <c r="O288" i="41"/>
  <c r="O287" i="41"/>
  <c r="O286" i="41"/>
  <c r="O285" i="41"/>
  <c r="O284" i="41"/>
  <c r="O283" i="41"/>
  <c r="O282" i="41"/>
  <c r="O281" i="41"/>
  <c r="O279" i="41"/>
  <c r="O278" i="41"/>
  <c r="O277" i="41"/>
  <c r="O276" i="41"/>
  <c r="O275" i="41"/>
  <c r="O274" i="41"/>
  <c r="O273" i="41"/>
  <c r="O272" i="41"/>
  <c r="O271" i="41"/>
  <c r="O270" i="41"/>
  <c r="O269" i="41"/>
  <c r="O268" i="41"/>
  <c r="O267" i="41"/>
  <c r="O266" i="41"/>
  <c r="O265" i="41"/>
  <c r="O264" i="41"/>
  <c r="O263" i="41"/>
  <c r="O262" i="41"/>
  <c r="O261" i="41"/>
  <c r="O260" i="41"/>
  <c r="O259" i="41"/>
  <c r="O258" i="41"/>
  <c r="O257" i="41"/>
  <c r="O255" i="41"/>
  <c r="O254" i="41"/>
  <c r="O253" i="41"/>
  <c r="O252" i="41"/>
  <c r="O251" i="41"/>
  <c r="O250" i="41"/>
  <c r="O249" i="41"/>
  <c r="O248" i="41"/>
  <c r="O247" i="41"/>
  <c r="O246" i="41"/>
  <c r="O245" i="41"/>
  <c r="O244" i="41"/>
  <c r="O243" i="41"/>
  <c r="O242" i="41"/>
  <c r="O241" i="41"/>
  <c r="O240" i="41"/>
  <c r="O239" i="41"/>
  <c r="O238" i="41"/>
  <c r="O237" i="41"/>
  <c r="O236" i="41"/>
  <c r="O235" i="41"/>
  <c r="O234" i="41"/>
  <c r="O233" i="41"/>
  <c r="O232" i="41"/>
  <c r="O231" i="41"/>
  <c r="O230" i="41"/>
  <c r="O229" i="41"/>
  <c r="O228" i="41"/>
  <c r="O227" i="41"/>
  <c r="O226" i="41"/>
  <c r="O225" i="41"/>
  <c r="O224" i="41"/>
  <c r="O223" i="41"/>
  <c r="O222" i="41"/>
  <c r="O221" i="41"/>
  <c r="O220" i="41"/>
  <c r="O219" i="41"/>
  <c r="O218" i="41"/>
  <c r="O217" i="41"/>
  <c r="O216" i="41"/>
  <c r="O215" i="41"/>
  <c r="O214" i="41"/>
  <c r="O213" i="41"/>
  <c r="O212" i="41"/>
  <c r="O211" i="41"/>
  <c r="O210" i="41"/>
  <c r="O209" i="41"/>
  <c r="O207" i="41"/>
  <c r="O206" i="41"/>
  <c r="O205" i="41"/>
  <c r="O204" i="41"/>
  <c r="O203" i="41"/>
  <c r="O202" i="41"/>
  <c r="O200" i="41"/>
  <c r="O199" i="41"/>
  <c r="O198" i="41"/>
  <c r="O197" i="41"/>
  <c r="O196" i="41"/>
  <c r="O195" i="41"/>
  <c r="O194" i="41"/>
  <c r="O193" i="41"/>
  <c r="O192" i="41"/>
  <c r="O191" i="41"/>
  <c r="O190" i="41"/>
  <c r="O189" i="41"/>
  <c r="O188" i="41"/>
  <c r="O187" i="41"/>
  <c r="O186" i="41"/>
  <c r="O185" i="41"/>
  <c r="O184" i="41"/>
  <c r="O183" i="41"/>
  <c r="O182" i="41"/>
  <c r="O181" i="41"/>
  <c r="O180" i="41"/>
  <c r="O179" i="41"/>
  <c r="O178" i="41"/>
  <c r="O177" i="41"/>
  <c r="O176" i="41"/>
  <c r="O175" i="41"/>
  <c r="O174" i="41"/>
  <c r="O173" i="41"/>
  <c r="O171" i="41"/>
  <c r="O170" i="41"/>
  <c r="O169" i="41"/>
  <c r="O168" i="41"/>
  <c r="O167" i="41"/>
  <c r="O166" i="41"/>
  <c r="O165" i="41"/>
  <c r="O164" i="41"/>
  <c r="O163" i="41"/>
  <c r="O162" i="41"/>
  <c r="O161" i="41"/>
  <c r="O160" i="41"/>
  <c r="O159" i="41"/>
  <c r="O158" i="41"/>
  <c r="O157" i="41"/>
  <c r="O156" i="41"/>
  <c r="O155" i="41"/>
  <c r="O154" i="41"/>
  <c r="O153" i="41"/>
  <c r="O152" i="41"/>
  <c r="O151" i="41"/>
  <c r="O150" i="41"/>
  <c r="O149" i="41"/>
  <c r="O148" i="41"/>
  <c r="O147" i="41"/>
  <c r="O146" i="41"/>
  <c r="O145" i="41"/>
  <c r="O144" i="41"/>
  <c r="O143" i="41"/>
  <c r="O142" i="41"/>
  <c r="O141" i="41"/>
  <c r="O140" i="41"/>
  <c r="O139" i="41"/>
  <c r="O138" i="41"/>
  <c r="O137" i="41"/>
  <c r="O135" i="41"/>
  <c r="O134" i="41"/>
  <c r="O133" i="41"/>
  <c r="O132" i="41"/>
  <c r="O131" i="41"/>
  <c r="O130" i="41"/>
  <c r="O129" i="41"/>
  <c r="O128" i="41"/>
  <c r="O127" i="41"/>
  <c r="O126" i="41"/>
  <c r="O125" i="41"/>
  <c r="O124" i="41"/>
  <c r="O123" i="41"/>
  <c r="O122" i="41"/>
  <c r="O121" i="41"/>
  <c r="O120" i="41"/>
  <c r="O119" i="41"/>
  <c r="O118" i="41"/>
  <c r="O117" i="41"/>
  <c r="O116" i="41"/>
  <c r="O115" i="41"/>
  <c r="O114" i="41"/>
  <c r="O113" i="41"/>
  <c r="O112" i="41"/>
  <c r="O111" i="41"/>
  <c r="O110" i="41"/>
  <c r="O109" i="41"/>
  <c r="O108" i="41"/>
  <c r="O107" i="41"/>
  <c r="O106" i="41"/>
  <c r="O105" i="41"/>
  <c r="O104" i="41"/>
  <c r="O103" i="41"/>
  <c r="O102" i="41"/>
  <c r="O101" i="41"/>
  <c r="O100" i="41"/>
  <c r="O99" i="41"/>
  <c r="O98" i="41"/>
  <c r="O97" i="41"/>
  <c r="O96" i="41"/>
  <c r="O95" i="41"/>
  <c r="O94" i="41"/>
  <c r="O93" i="41"/>
  <c r="O92" i="41"/>
  <c r="O91" i="41"/>
  <c r="O90" i="41"/>
  <c r="O89" i="41"/>
  <c r="O88" i="41"/>
  <c r="O87" i="41"/>
  <c r="O86" i="41"/>
  <c r="O85" i="41"/>
  <c r="O84" i="41"/>
  <c r="O83" i="41"/>
  <c r="O82" i="41"/>
  <c r="O81" i="41"/>
  <c r="O80" i="41"/>
  <c r="O79" i="41"/>
  <c r="O78" i="41"/>
  <c r="O77" i="41"/>
  <c r="O76" i="41"/>
  <c r="O75" i="41"/>
  <c r="O74" i="41"/>
  <c r="O73" i="41"/>
  <c r="O72" i="41"/>
  <c r="O71" i="41"/>
  <c r="O70" i="41"/>
  <c r="O69" i="41"/>
  <c r="O68" i="41"/>
  <c r="O67" i="41"/>
  <c r="O66" i="41"/>
  <c r="O65" i="41"/>
  <c r="O64" i="41"/>
  <c r="O63" i="41"/>
  <c r="O62" i="41"/>
  <c r="O61" i="41"/>
  <c r="O60" i="41"/>
  <c r="O59" i="41"/>
  <c r="O58" i="41"/>
  <c r="O57" i="41"/>
  <c r="O56" i="41"/>
  <c r="O55" i="41"/>
  <c r="O54" i="41"/>
  <c r="O53" i="41"/>
  <c r="O52" i="41"/>
  <c r="O51" i="41"/>
  <c r="O50" i="41"/>
  <c r="O49" i="41"/>
  <c r="O48" i="41"/>
  <c r="O47" i="41"/>
  <c r="O46" i="41"/>
  <c r="O45" i="41"/>
  <c r="O44" i="41"/>
  <c r="O43" i="41"/>
  <c r="O42" i="41"/>
  <c r="O41" i="41"/>
  <c r="O40" i="41"/>
  <c r="O39" i="41"/>
  <c r="O38" i="41"/>
  <c r="O37" i="41"/>
  <c r="O36" i="41"/>
  <c r="O35" i="41"/>
  <c r="O34" i="41"/>
  <c r="O33" i="41"/>
  <c r="O32" i="41"/>
  <c r="O31" i="41"/>
  <c r="O30" i="41"/>
  <c r="O29" i="41"/>
  <c r="O28" i="41"/>
  <c r="O27" i="41"/>
  <c r="O26" i="41"/>
  <c r="O25" i="41"/>
  <c r="O24" i="41"/>
  <c r="O23" i="41"/>
  <c r="O22" i="41"/>
  <c r="O21" i="41"/>
  <c r="O20" i="41"/>
  <c r="O19" i="41"/>
  <c r="O18" i="41"/>
  <c r="O17" i="41"/>
  <c r="O16" i="41"/>
  <c r="O15" i="41"/>
  <c r="O14" i="41"/>
  <c r="O13" i="41"/>
  <c r="O12" i="41"/>
  <c r="O11" i="41"/>
  <c r="O10" i="41"/>
  <c r="O9" i="41"/>
  <c r="O8" i="41"/>
  <c r="O7" i="41"/>
  <c r="L51" i="40"/>
  <c r="L50" i="40"/>
  <c r="L49" i="40"/>
  <c r="L48" i="40"/>
  <c r="L39" i="40"/>
  <c r="L38" i="40"/>
  <c r="L37" i="40"/>
  <c r="L36" i="40"/>
  <c r="L35" i="40"/>
  <c r="L34" i="40"/>
  <c r="L33" i="40"/>
  <c r="L32" i="40"/>
  <c r="L31" i="40"/>
  <c r="L30" i="40"/>
  <c r="L29" i="40"/>
  <c r="L28" i="40"/>
  <c r="L27" i="40"/>
  <c r="L26" i="40"/>
  <c r="L25" i="40"/>
  <c r="L24" i="40"/>
  <c r="L23" i="40"/>
  <c r="L22" i="40"/>
  <c r="L21" i="40"/>
  <c r="L20" i="40"/>
  <c r="L19" i="40"/>
  <c r="L18" i="40"/>
  <c r="L17" i="40"/>
  <c r="L16" i="40"/>
  <c r="L15" i="40"/>
  <c r="L14" i="40"/>
  <c r="L13" i="40"/>
  <c r="L12" i="40"/>
  <c r="L11" i="40"/>
  <c r="L10" i="40"/>
  <c r="L9" i="40"/>
  <c r="L8" i="40"/>
  <c r="L7" i="40"/>
  <c r="E6" i="1" l="1"/>
  <c r="D8" i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<sst xmlns="http://schemas.openxmlformats.org/spreadsheetml/2006/main" count="1605" uniqueCount="395">
  <si>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</si>
  <si>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</si>
  <si>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</si>
  <si>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</si>
  <si>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</si>
  <si>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</si>
  <si>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</si>
  <si>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</si>
  <si>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</si>
  <si>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</si>
  <si>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</si>
  <si>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</si>
  <si>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</si>
  <si>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</si>
  <si>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</si>
  <si>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</si>
  <si>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</si>
  <si>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</si>
  <si>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</si>
  <si>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</si>
  <si>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</si>
  <si>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</si>
  <si>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</si>
  <si>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</si>
  <si>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</si>
  <si>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</si>
  <si>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</si>
  <si>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</si>
  <si>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</si>
  <si>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</si>
  <si>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</si>
  <si>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</si>
  <si>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</si>
  <si>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</si>
  <si>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</si>
  <si>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</si>
  <si>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</si>
  <si>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</si>
  <si>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</si>
  <si>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</si>
  <si>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</si>
  <si>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</si>
  <si>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</si>
  <si>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</si>
  <si>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</si>
  <si>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</si>
  <si>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</si>
  <si>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</si>
  <si>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</si>
  <si>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</si>
  <si>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</si>
  <si>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</si>
  <si>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</si>
  <si>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</si>
  <si>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</si>
  <si>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</si>
  <si>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</si>
  <si>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</si>
  <si>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</si>
  <si>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</si>
  <si>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</si>
  <si>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</si>
  <si>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</si>
  <si>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</si>
  <si>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</si>
  <si>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</si>
  <si>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</si>
  <si>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</si>
  <si>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</si>
  <si>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</si>
  <si>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</si>
  <si>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</si>
  <si>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</si>
  <si>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</si>
  <si>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</si>
  <si>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</si>
  <si>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</si>
  <si>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</si>
  <si>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</si>
  <si>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</si>
  <si>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</si>
  <si>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</si>
  <si>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</si>
  <si>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</si>
  <si>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</si>
  <si>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</si>
  <si>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</si>
  <si>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</si>
  <si>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</si>
  <si>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</si>
  <si>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</si>
  <si>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</si>
  <si>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</si>
  <si>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</si>
  <si>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</si>
  <si>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</si>
  <si>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</si>
  <si>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</si>
  <si>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</si>
  <si>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</si>
  <si>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</si>
  <si>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</si>
  <si>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</si>
  <si>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</si>
  <si>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</si>
  <si>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</si>
  <si>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</si>
  <si>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</si>
  <si>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</si>
  <si>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</si>
  <si>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</si>
  <si>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</si>
  <si>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</si>
  <si>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</si>
  <si>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</si>
  <si>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</si>
  <si>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</si>
  <si>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</si>
  <si>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</si>
  <si>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</si>
  <si>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</si>
  <si>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</si>
  <si>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</si>
  <si>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</si>
  <si>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</si>
  <si>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</si>
  <si>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</si>
  <si>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</si>
  <si>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</si>
  <si>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</si>
  <si>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</si>
  <si>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</si>
  <si>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</si>
  <si>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</si>
  <si>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</si>
  <si>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</si>
  <si>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</si>
  <si>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</si>
  <si>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</si>
  <si>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</si>
  <si>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</si>
  <si>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</si>
  <si>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</si>
  <si>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</si>
  <si>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</si>
  <si>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</si>
  <si>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</si>
  <si>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</si>
  <si>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</si>
  <si>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</si>
  <si>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</si>
  <si>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</si>
  <si>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</si>
  <si>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</si>
  <si>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</si>
  <si>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</si>
  <si>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Adiciones</t>
  </si>
  <si>
    <t>EJECUCIÓN PRESUPUESTAL DE INGRESOS Y GASTOS</t>
  </si>
  <si>
    <t>%</t>
  </si>
  <si>
    <t>VIATICOS DE LOS FUNCIONARIOS EN COMISION</t>
  </si>
  <si>
    <t>EJECUCIÓN PRESUPUESTAL DE GASTOS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</si>
  <si>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</si>
  <si>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</si>
  <si>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</si>
  <si>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</si>
  <si>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</si>
  <si>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</si>
  <si>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</si>
  <si>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</si>
  <si>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</si>
  <si>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</si>
  <si>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</si>
  <si>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</si>
  <si>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</si>
  <si>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</si>
  <si>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</si>
  <si>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</si>
  <si>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</si>
  <si>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</si>
  <si>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</si>
  <si>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</si>
  <si>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</si>
  <si>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LUISA FERNANDA MÁRQUEZ RUÍZ</t>
  </si>
  <si>
    <t>Representante Legal Suplente</t>
  </si>
  <si>
    <t>CC. 43.252.030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</si>
  <si>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</si>
  <si>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</si>
  <si>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</si>
  <si>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</si>
  <si>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</si>
  <si>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</si>
  <si>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</si>
  <si>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</si>
  <si>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>Clasificador raíz</t>
  </si>
  <si>
    <t>Código</t>
  </si>
  <si>
    <t>Nombre clasificador</t>
  </si>
  <si>
    <t>Otros servicios de la administración pública n.c.p.</t>
  </si>
  <si>
    <t>Servicios de la administración pública relacionados con asuntos económicos, comerciales y laborales</t>
  </si>
  <si>
    <t>1.0</t>
  </si>
  <si>
    <t>ENTIDADES DIFERENTES A ENTIDADES TERRITORIALES - GESTION GENERAL</t>
  </si>
  <si>
    <t>890904996:1 - Empresas Públicas de Medellín</t>
  </si>
  <si>
    <t>890984423:3 - Área Metropolitana del Valle de Aburrá</t>
  </si>
  <si>
    <t>31.0</t>
  </si>
  <si>
    <t>1.2.3.2.09 - VENTA DE BIENES Y SERVICIOS</t>
  </si>
  <si>
    <t>CSF</t>
  </si>
  <si>
    <t>Con Situación de Fondos</t>
  </si>
  <si>
    <t>890905211:1 - Medellín</t>
  </si>
  <si>
    <t>37.0</t>
  </si>
  <si>
    <t>1.2.3.3.04 - OTRAS TRANSFERENCIAS CORRIENTES DE OTRAS ENTIDADES DEL GOBIERNO GENERAL</t>
  </si>
  <si>
    <t>97.0</t>
  </si>
  <si>
    <t>1.3.2.3.05 - OTROS RENDIMIENTOS FINANCIEROS</t>
  </si>
  <si>
    <t>Depósitos</t>
  </si>
  <si>
    <t>99.0</t>
  </si>
  <si>
    <t>1.3.3.0.00 - RECURSOS DEL BALANCE DE DESTINACION ESPECIFICA POR ACTO ADMINISTRATIVO</t>
  </si>
  <si>
    <t>1.3.3.2.00 - RECURSOS DEL BALANCE DE DESTINACION ESPECIFICA POR ACTO ADMINISTRATIVO</t>
  </si>
  <si>
    <t>98.0</t>
  </si>
  <si>
    <t>1.3.3.0.00 - RECURSOS DEL BALANCE DE LIBRE DESTINACION</t>
  </si>
  <si>
    <t>168.0</t>
  </si>
  <si>
    <t>1.3.3.9.11 - R.B. REINTEGROS Y OTROS RECURSOS NO APROPIADOS</t>
  </si>
  <si>
    <t>73.0</t>
  </si>
  <si>
    <t>1.3.1.1.12 - RECURSOS DE TERCEROS</t>
  </si>
  <si>
    <t>DEL 1 DE ENERO AL 31 DE JULIO DE 2022</t>
  </si>
  <si>
    <t>899999239:2 - Instituto Colombiano de Bienestar Familiar</t>
  </si>
  <si>
    <t>899999034:1 - Servicio Nacional de Aprendizaje</t>
  </si>
  <si>
    <t>Otras plantas estimulantes, aromáticas y especias provenientes de cultivos transitorios n.c.p.</t>
  </si>
  <si>
    <t>Sal refinada</t>
  </si>
  <si>
    <t>Otras leches y crema (nata) en estado sólido n.c.p.</t>
  </si>
  <si>
    <t>Azúcar refinada</t>
  </si>
  <si>
    <t>Panela sólida (barras, bloques, redonda)</t>
  </si>
  <si>
    <t>Café molido</t>
  </si>
  <si>
    <t>Canela elaborada</t>
  </si>
  <si>
    <t>Vainilla, procesada</t>
  </si>
  <si>
    <t>Cortinas y colgaduras</t>
  </si>
  <si>
    <t>Tapabocas y otras prendas de ropa médica</t>
  </si>
  <si>
    <t>Filtros de material textil, para usos técnicos e industriales</t>
  </si>
  <si>
    <t>Pantalones de tejidos planos de fibras mezcladas, para hombre</t>
  </si>
  <si>
    <t>Camisas de tejidos planos de algodón para hombre</t>
  </si>
  <si>
    <t>Uniformes de trabajo</t>
  </si>
  <si>
    <t>Delantales</t>
  </si>
  <si>
    <t>Guantes de fibras artificiales y sintéticas</t>
  </si>
  <si>
    <t>Calzado de material plástico para mujer</t>
  </si>
  <si>
    <t>Calzado de cuero para hombre</t>
  </si>
  <si>
    <t>Artículos de madera n.c.p.</t>
  </si>
  <si>
    <t>Papel periódico</t>
  </si>
  <si>
    <t>Papel bond</t>
  </si>
  <si>
    <t>Cartulina opalina</t>
  </si>
  <si>
    <t>Cartulina brístol</t>
  </si>
  <si>
    <t>Cartón kraft</t>
  </si>
  <si>
    <t>Papeles y cartones mixtos, no revestidos en la superficie ni impregnados</t>
  </si>
  <si>
    <t>Papeles impregnados y revestidos incluso autoadhesivos</t>
  </si>
  <si>
    <t>Sobres de manila</t>
  </si>
  <si>
    <t>Papel sanitario fraccionado</t>
  </si>
  <si>
    <t>Toallas de papel</t>
  </si>
  <si>
    <t>Servilletas de papel</t>
  </si>
  <si>
    <t>Toallas de papel para cocina</t>
  </si>
  <si>
    <t>Cuadernos escolares plastificados con espiral</t>
  </si>
  <si>
    <t>Alcohol impotable o desnaturalizado</t>
  </si>
  <si>
    <t>Preparaciones desinfectantes y bactericidas uso tópico</t>
  </si>
  <si>
    <t>Acetaminofén</t>
  </si>
  <si>
    <t>Endulzantes sintéticos educolorantes</t>
  </si>
  <si>
    <t>Jabones en pasta para lavar</t>
  </si>
  <si>
    <t>Jabones de tocador</t>
  </si>
  <si>
    <t>Detergentes en polvo</t>
  </si>
  <si>
    <t>Productos blanqueadores y desmanchadores</t>
  </si>
  <si>
    <t>Preparaciones para limpieza y desengrase</t>
  </si>
  <si>
    <t>Purificadores líquidos de ambiente</t>
  </si>
  <si>
    <t>Pegantes sintéticos</t>
  </si>
  <si>
    <t>Líquidos especiales para corrección y borrado de textos</t>
  </si>
  <si>
    <t>Guantes de caucho</t>
  </si>
  <si>
    <t>Borradores de caucho</t>
  </si>
  <si>
    <t>Láminas de polipropileno</t>
  </si>
  <si>
    <t>Bolsas de material plástico sin impresión</t>
  </si>
  <si>
    <t>Cinta autoadhesiva</t>
  </si>
  <si>
    <t>Recipientes de material plástico-canecas para la basura</t>
  </si>
  <si>
    <t>Recogedores plásticos de basura</t>
  </si>
  <si>
    <t>Ganchos legajadores plásticos</t>
  </si>
  <si>
    <t>Tapas para agendas, carpetas o similares en vinilo</t>
  </si>
  <si>
    <t>Chupos de material plástico</t>
  </si>
  <si>
    <t>Cartuchos plásticos para impresora de computador</t>
  </si>
  <si>
    <t>Paños y telas abrasivas para aseo y limpieza</t>
  </si>
  <si>
    <t>Muebles n.c.p. de material plástico</t>
  </si>
  <si>
    <t>Lapiceros</t>
  </si>
  <si>
    <t>Marcadores de fieltro y similares</t>
  </si>
  <si>
    <t>Minas para lápices</t>
  </si>
  <si>
    <t>Minas de colores para lápices</t>
  </si>
  <si>
    <t>Puntas y micropuntas especiales para bolígrafos, marcadores y similares</t>
  </si>
  <si>
    <t>Escobas y cepillos de material plástico</t>
  </si>
  <si>
    <t>Escobas</t>
  </si>
  <si>
    <t>Trapeadores</t>
  </si>
  <si>
    <t>Navajas y cortaplumas</t>
  </si>
  <si>
    <t>Tijeras para artes y oficios</t>
  </si>
  <si>
    <t>Grapas metálicas n.c.p.</t>
  </si>
  <si>
    <t>Cerraduras para puertas</t>
  </si>
  <si>
    <t>Clips</t>
  </si>
  <si>
    <t>Bases metálicas y soportes para electrodomésticos</t>
  </si>
  <si>
    <t>Extinguidores de incendio</t>
  </si>
  <si>
    <t>Partes y accesorios para aparatos para acondicionamiento de aire y calefacción</t>
  </si>
  <si>
    <t>Engrapadoras para oficina</t>
  </si>
  <si>
    <t>Sacaganchos</t>
  </si>
  <si>
    <t>Ratones (mouse para computadora)</t>
  </si>
  <si>
    <t>Teclado</t>
  </si>
  <si>
    <t>Unidades removibles de almacenamiento</t>
  </si>
  <si>
    <t>Pilas alcalinas</t>
  </si>
  <si>
    <t>Disco compacto grabable</t>
  </si>
  <si>
    <t>Paquetes de software de administración de bases de datos</t>
  </si>
  <si>
    <t>Reglas metálicas y de madera o plásticas para oficina y escolares</t>
  </si>
  <si>
    <t>Termómetros</t>
  </si>
  <si>
    <t>Anteojos, gafas, monogafas y similares de plástico para protección</t>
  </si>
  <si>
    <t>Servicios de instalación de cables y otros dispositivos eléctricos</t>
  </si>
  <si>
    <t>Otros servicios de instalaciones eléctricas</t>
  </si>
  <si>
    <t>Servicios de fontanería y plomería</t>
  </si>
  <si>
    <t>Comercio al por menor de equipo de radio y televisión, y aparatos para la reproducción o grabado de sonido en establecimientos especializados</t>
  </si>
  <si>
    <t>Comercio al por menor de artículos de ferretería y herramientas manuales en establecimientos especializados</t>
  </si>
  <si>
    <t>Comercio al por menor de computadores y programas de informática integrados en establecimientos especializados</t>
  </si>
  <si>
    <t>Comercio al por menor de equipo de telecomunicaciones y sus partes en establecimientos especializados</t>
  </si>
  <si>
    <t>Comercio al por menor de combustibles para vehículos automotores,  aceites y grasas  lubricantes y productos relacionados en establecimientos especial</t>
  </si>
  <si>
    <t>Servicios de suministro de comidas a la mesa, en restaurantes</t>
  </si>
  <si>
    <t>Servicios de catering para eventos</t>
  </si>
  <si>
    <t>Servicios de transporte terrestre local regular de pasajeros</t>
  </si>
  <si>
    <t>Servicios de transporte aéreo de pasajeros, excepto los servicios de aerotaxi</t>
  </si>
  <si>
    <t>Servicios de operación de carreteras, puentes y túneles</t>
  </si>
  <si>
    <t>Servicios de parqueaderos</t>
  </si>
  <si>
    <t>Otros servicios de apoyo al transporte n.c.p.</t>
  </si>
  <si>
    <t>Servicios locales de mensajería nacional</t>
  </si>
  <si>
    <t>Servicios de distribución de electricidad (por cuenta propia)</t>
  </si>
  <si>
    <t>Servicios de distribución de agua por tuberías (excepto vapor y agua caliente), por cuenta propia</t>
  </si>
  <si>
    <t>Otros servicios financieros n.c.p. (excepto los servicios de la banca de inversión, de seguros y de pensiones)</t>
  </si>
  <si>
    <t>Servicio de seguro obligatorio de accidentes de tránsito (SOAT)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</si>
  <si>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</si>
  <si>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</si>
  <si>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</si>
  <si>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seguros de cumplimiento</t>
  </si>
  <si>
    <t>Otros servicios de seguros distintos de los seguros de vida n.c.p.</t>
  </si>
  <si>
    <t>Servicios de alquiler o arrendamiento con o sin opción de compra, relativos a bienes inmuebles no residenciales (diferentes a vivienda), propios o arr</t>
  </si>
  <si>
    <t>Servicios de arrendamiento sin opción de compra de equipos de telecomunicaciones sin operario</t>
  </si>
  <si>
    <t>Servicios de investigación básica en psicología</t>
  </si>
  <si>
    <t>Servicios de asesoramiento y representación jurídica relativos a otros campos del derecho</t>
  </si>
  <si>
    <t>Servicios de documentación y certificación jurídica</t>
  </si>
  <si>
    <t>Servicios de auditoría financiera</t>
  </si>
  <si>
    <t>Servicios de contabilidad</t>
  </si>
  <si>
    <t>Servicios de consultoría en gestión estratégica</t>
  </si>
  <si>
    <t>Servicios de consultoría en administración del recurso humano</t>
  </si>
  <si>
    <t>Servicios de consultoría en gestión administrativa</t>
  </si>
  <si>
    <t>Servicios de gestión de desarrollo empresarial</t>
  </si>
  <si>
    <t>Servicios de gestión y administración empresarial (oficina central)</t>
  </si>
  <si>
    <t>Servicios de relaciones públicas</t>
  </si>
  <si>
    <t>Servicios de soporte en tecnologías de la información (TI)</t>
  </si>
  <si>
    <t>Servicios de diseño y desarrollo de aplicaciones en tecnologías de la información (TI)</t>
  </si>
  <si>
    <t>Software originales</t>
  </si>
  <si>
    <t>Servicios de alojamiento de sitios web (hosting)</t>
  </si>
  <si>
    <t>Servicios de suministro de aplicaciones</t>
  </si>
  <si>
    <t>Otros servicios de alojamiento y suministro de infraestructura en tecnología de la información (TI)</t>
  </si>
  <si>
    <t>Servicios de administración de sistemas informáticos</t>
  </si>
  <si>
    <t>Servicios integrales de publicidad</t>
  </si>
  <si>
    <t>Servicios de marketing directo o publicidad por correo electrónico direccionado</t>
  </si>
  <si>
    <t>Otros servicios de publicidad</t>
  </si>
  <si>
    <t>Servicios de fotografía publicitaria</t>
  </si>
  <si>
    <t>Servicios de diseño grafico</t>
  </si>
  <si>
    <t>Otros servicios de consultoría científica y técnica n.c.p.</t>
  </si>
  <si>
    <t>Servicios de traducción e interpretación</t>
  </si>
  <si>
    <t>Otros servicios profesionales, técnicos y empresariales n.c.p.</t>
  </si>
  <si>
    <t>Servicios de telefonía fija (acceso)</t>
  </si>
  <si>
    <t>Servicios móviles de voz</t>
  </si>
  <si>
    <t>Servicios de transmisión de datos</t>
  </si>
  <si>
    <t>Servicios de acceso a Internet de banda ancha</t>
  </si>
  <si>
    <t>Otros servicios de telecomunicaciones vía Internet</t>
  </si>
  <si>
    <t>Servicios de software en línea (on-line)</t>
  </si>
  <si>
    <t>Otros servicios de contenidos en línea (on-line) n.c.p.</t>
  </si>
  <si>
    <t>Servicios de archivos</t>
  </si>
  <si>
    <t>Servicios de selección de altos ejecutivos</t>
  </si>
  <si>
    <t>Servicios de reclutamiento y selección de empleados (excepto de altos ejecutivos)</t>
  </si>
  <si>
    <t>Servicios de gestión y colocación de empleo</t>
  </si>
  <si>
    <t>Servicios de intermediación laboral</t>
  </si>
  <si>
    <t>Otros servicios relacionados con el empleo</t>
  </si>
  <si>
    <t>Servicios de sistemas de seguridad</t>
  </si>
  <si>
    <t>Servicios de desinfección y exterminación</t>
  </si>
  <si>
    <t>Servicios especializados de limpieza</t>
  </si>
  <si>
    <t>Servicios de organización y asistencia de convenciones</t>
  </si>
  <si>
    <t>Servicios de mantenimiento y reparación de computadores y equipos periféricos</t>
  </si>
  <si>
    <t>Servicio de mantenimiento y reparación de vehículos automóviles</t>
  </si>
  <si>
    <t>Servicio de mantenimiento y reparación de otro equipo de transporte n.c.p., excepto vehículos automotores y motocicletas</t>
  </si>
  <si>
    <t>Otros servicios de mantenimiento y reparación de maquinaria y aparatos eléctricos n.c.p.</t>
  </si>
  <si>
    <t>Restauración y reparación de muebles</t>
  </si>
  <si>
    <t>Servicios de impresión litográfica n.c.p.</t>
  </si>
  <si>
    <t>Servicios de educación superior nivel pregrado universitaria</t>
  </si>
  <si>
    <t>Servicios de educación superior nivel posgrado en especialización</t>
  </si>
  <si>
    <t>Servicios de educación superior nivel posgrado en maestría</t>
  </si>
  <si>
    <t>Otros tipos de servicios educativos y de formación, n.c.p.</t>
  </si>
  <si>
    <t>Servicios médicos especializados</t>
  </si>
  <si>
    <t>Servicios de rellenos sanitarios para desechos no peligrosos</t>
  </si>
  <si>
    <t>Otros servicios de saneamiento</t>
  </si>
  <si>
    <t>Servicios proporcionados por organizaciones gremiales, comerciales y de empleadores</t>
  </si>
  <si>
    <t>Otros servicios deportivos y recreativos</t>
  </si>
  <si>
    <t>Servicios de alojamiento en hoteles</t>
  </si>
  <si>
    <t>DEL 1 DE ENERO AL 30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</si>
</sst>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1" xfId="4" applyFont="1" applyBorder="1"/>
    <xf numFmtId="165" fontId="6" fillId="0" borderId="1" xfId="3" applyNumberFormat="1" applyFont="1" applyFill="1" applyBorder="1"/>
    <xf numFmtId="0" fontId="7" fillId="0" borderId="1" xfId="4" applyFont="1" applyBorder="1"/>
    <xf numFmtId="41" fontId="7" fillId="0" borderId="1" xfId="4" applyNumberFormat="1" applyFont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41" fontId="7" fillId="0" borderId="0" xfId="8" applyFont="1"/>
    <xf numFmtId="10" fontId="7" fillId="0" borderId="0" xfId="3" applyNumberFormat="1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5" fontId="7" fillId="0" borderId="0" xfId="3" applyNumberFormat="1" applyFont="1" applyFill="1" applyBorder="1"/>
    <xf numFmtId="0" fontId="7" fillId="0" borderId="0" xfId="4" applyFont="1"/>
    <xf numFmtId="41" fontId="7" fillId="0" borderId="0" xfId="4" applyNumberFormat="1" applyFont="1"/>
    <xf numFmtId="10" fontId="7" fillId="0" borderId="0" xfId="2" applyNumberFormat="1" applyFont="1"/>
    <xf numFmtId="0" fontId="7" fillId="0" borderId="1" xfId="0" applyFont="1" applyBorder="1" applyAlignment="1">
      <alignment horizontal="left"/>
    </xf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/>
    <xf numFmtId="165" fontId="9" fillId="0" borderId="0" xfId="2" applyNumberFormat="1" applyFont="1"/>
    <xf numFmtId="165" fontId="9" fillId="0" borderId="0" xfId="7" applyNumberFormat="1" applyFont="1" applyFill="1"/>
    <xf numFmtId="10" fontId="9" fillId="0" borderId="0" xfId="1" applyNumberFormat="1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0" fontId="7" fillId="0" borderId="1" xfId="6" applyFont="1" applyBorder="1"/>
    <xf numFmtId="41" fontId="7" fillId="0" borderId="1" xfId="6" applyNumberFormat="1" applyFont="1" applyBorder="1"/>
    <xf numFmtId="9" fontId="9" fillId="0" borderId="0" xfId="1" applyFont="1"/>
    <xf numFmtId="169" fontId="7" fillId="0" borderId="1" xfId="6" applyNumberFormat="1" applyFont="1" applyBorder="1"/>
    <xf numFmtId="9" fontId="7" fillId="0" borderId="1" xfId="1" applyFont="1" applyBorder="1"/>
    <xf numFmtId="9" fontId="6" fillId="0" borderId="1" xfId="2" applyNumberFormat="1" applyFont="1" applyBorder="1"/>
    <xf numFmtId="9" fontId="7" fillId="0" borderId="1" xfId="2" applyNumberFormat="1" applyFont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3" fontId="7" fillId="0" borderId="0" xfId="0" applyNumberFormat="1" applyFont="1" applyAlignment="1">
      <alignment horizontal="center" wrapText="1"/>
    </xf>
    <xf numFmtId="170" fontId="7" fillId="0" borderId="1" xfId="11" applyNumberFormat="1" applyFont="1" applyBorder="1"/>
    <xf numFmtId="170" fontId="7" fillId="0" borderId="1" xfId="11" applyNumberFormat="1" applyFont="1" applyFill="1" applyBorder="1"/>
    <xf numFmtId="1" fontId="7" fillId="0" borderId="1" xfId="11" applyNumberFormat="1" applyFont="1" applyFill="1" applyBorder="1"/>
    <xf numFmtId="3" fontId="7" fillId="0" borderId="1" xfId="0" applyNumberFormat="1" applyFont="1" applyBorder="1"/>
    <xf numFmtId="170" fontId="0" fillId="0" borderId="0" xfId="0" applyNumberFormat="1"/>
    <xf numFmtId="0" fontId="7" fillId="0" borderId="1" xfId="6" applyFont="1" applyBorder="1" applyAlignment="1">
      <alignment wrapText="1"/>
    </xf>
    <xf numFmtId="9" fontId="7" fillId="0" borderId="1" xfId="1" applyFont="1" applyFill="1" applyBorder="1"/>
    <xf numFmtId="1" fontId="7" fillId="0" borderId="1" xfId="0" applyNumberFormat="1" applyFont="1" applyBorder="1" applyAlignment="1">
      <alignment horizontal="left"/>
    </xf>
    <xf numFmtId="41" fontId="7" fillId="0" borderId="0" xfId="8" applyFont="1" applyAlignment="1">
      <alignment horizontal="center" vertical="center"/>
    </xf>
    <xf numFmtId="41" fontId="7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1" fontId="6" fillId="0" borderId="0" xfId="8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6</xdr:col>
      <xdr:colOff>812883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0</xdr:row>
      <xdr:rowOff>0</xdr:rowOff>
    </xdr:from>
    <xdr:to>
      <xdr:col>0</xdr:col>
      <xdr:colOff>1151283</xdr:colOff>
      <xdr:row>2</xdr:row>
      <xdr:rowOff>165652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18FCD-E03C-1B63-6D6B-90DDAEB7B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9" y="0"/>
          <a:ext cx="770284" cy="629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topLeftCell="A11" zoomScale="115" zoomScaleNormal="115" workbookViewId="0">
      <selection activeCell="D20" sqref="D20"/>
    </sheetView>
  </sheetViews>
  <sheetFormatPr baseColWidth="10" defaultRowHeight="16.5" x14ac:dyDescent="0.3"/>
  <cols>
    <col min="1" max="1" width="34.85546875" style="28" customWidth="1"/>
    <col min="2" max="2" width="18.5703125" style="28" bestFit="1" customWidth="1"/>
    <col min="3" max="3" width="21" style="28" customWidth="1"/>
    <col min="4" max="4" width="18.140625" style="28" customWidth="1"/>
    <col min="5" max="5" width="19.7109375" style="28" customWidth="1"/>
    <col min="6" max="6" width="7.42578125" style="7" customWidth="1"/>
    <col min="7" max="7" width="19.140625" style="7" customWidth="1"/>
    <col min="8" max="8" width="14" style="7" customWidth="1"/>
    <col min="9" max="9" width="10.140625" style="28" customWidth="1"/>
    <col min="10" max="11" width="14.5703125" style="29" customWidth="1"/>
    <col min="12" max="12" width="11.42578125" style="30"/>
    <col min="13" max="259" width="11.42578125" style="28"/>
    <col min="260" max="260" width="47.85546875" style="28" customWidth="1"/>
    <col min="261" max="261" width="20.42578125" style="28" customWidth="1"/>
    <col min="262" max="262" width="22.7109375" style="28" customWidth="1"/>
    <col min="263" max="263" width="25.42578125" style="28" customWidth="1"/>
    <col min="264" max="264" width="15.140625" style="28" customWidth="1"/>
    <col min="265" max="265" width="20.42578125" style="28" customWidth="1"/>
    <col min="266" max="267" width="14.5703125" style="28" customWidth="1"/>
    <col min="268" max="515" width="11.42578125" style="28"/>
    <col min="516" max="516" width="47.85546875" style="28" customWidth="1"/>
    <col min="517" max="517" width="20.42578125" style="28" customWidth="1"/>
    <col min="518" max="518" width="22.7109375" style="28" customWidth="1"/>
    <col min="519" max="519" width="25.42578125" style="28" customWidth="1"/>
    <col min="520" max="520" width="15.140625" style="28" customWidth="1"/>
    <col min="521" max="521" width="20.42578125" style="28" customWidth="1"/>
    <col min="522" max="523" width="14.5703125" style="28" customWidth="1"/>
    <col min="524" max="771" width="11.42578125" style="28"/>
    <col min="772" max="772" width="47.85546875" style="28" customWidth="1"/>
    <col min="773" max="773" width="20.42578125" style="28" customWidth="1"/>
    <col min="774" max="774" width="22.7109375" style="28" customWidth="1"/>
    <col min="775" max="775" width="25.42578125" style="28" customWidth="1"/>
    <col min="776" max="776" width="15.140625" style="28" customWidth="1"/>
    <col min="777" max="777" width="20.42578125" style="28" customWidth="1"/>
    <col min="778" max="779" width="14.5703125" style="28" customWidth="1"/>
    <col min="780" max="1027" width="11.42578125" style="28"/>
    <col min="1028" max="1028" width="47.85546875" style="28" customWidth="1"/>
    <col min="1029" max="1029" width="20.42578125" style="28" customWidth="1"/>
    <col min="1030" max="1030" width="22.7109375" style="28" customWidth="1"/>
    <col min="1031" max="1031" width="25.42578125" style="28" customWidth="1"/>
    <col min="1032" max="1032" width="15.140625" style="28" customWidth="1"/>
    <col min="1033" max="1033" width="20.42578125" style="28" customWidth="1"/>
    <col min="1034" max="1035" width="14.5703125" style="28" customWidth="1"/>
    <col min="1036" max="1283" width="11.42578125" style="28"/>
    <col min="1284" max="1284" width="47.85546875" style="28" customWidth="1"/>
    <col min="1285" max="1285" width="20.42578125" style="28" customWidth="1"/>
    <col min="1286" max="1286" width="22.7109375" style="28" customWidth="1"/>
    <col min="1287" max="1287" width="25.42578125" style="28" customWidth="1"/>
    <col min="1288" max="1288" width="15.140625" style="28" customWidth="1"/>
    <col min="1289" max="1289" width="20.42578125" style="28" customWidth="1"/>
    <col min="1290" max="1291" width="14.5703125" style="28" customWidth="1"/>
    <col min="1292" max="1539" width="11.42578125" style="28"/>
    <col min="1540" max="1540" width="47.85546875" style="28" customWidth="1"/>
    <col min="1541" max="1541" width="20.42578125" style="28" customWidth="1"/>
    <col min="1542" max="1542" width="22.7109375" style="28" customWidth="1"/>
    <col min="1543" max="1543" width="25.42578125" style="28" customWidth="1"/>
    <col min="1544" max="1544" width="15.140625" style="28" customWidth="1"/>
    <col min="1545" max="1545" width="20.42578125" style="28" customWidth="1"/>
    <col min="1546" max="1547" width="14.5703125" style="28" customWidth="1"/>
    <col min="1548" max="1795" width="11.42578125" style="28"/>
    <col min="1796" max="1796" width="47.85546875" style="28" customWidth="1"/>
    <col min="1797" max="1797" width="20.42578125" style="28" customWidth="1"/>
    <col min="1798" max="1798" width="22.7109375" style="28" customWidth="1"/>
    <col min="1799" max="1799" width="25.42578125" style="28" customWidth="1"/>
    <col min="1800" max="1800" width="15.140625" style="28" customWidth="1"/>
    <col min="1801" max="1801" width="20.42578125" style="28" customWidth="1"/>
    <col min="1802" max="1803" width="14.5703125" style="28" customWidth="1"/>
    <col min="1804" max="2051" width="11.42578125" style="28"/>
    <col min="2052" max="2052" width="47.85546875" style="28" customWidth="1"/>
    <col min="2053" max="2053" width="20.42578125" style="28" customWidth="1"/>
    <col min="2054" max="2054" width="22.7109375" style="28" customWidth="1"/>
    <col min="2055" max="2055" width="25.42578125" style="28" customWidth="1"/>
    <col min="2056" max="2056" width="15.140625" style="28" customWidth="1"/>
    <col min="2057" max="2057" width="20.42578125" style="28" customWidth="1"/>
    <col min="2058" max="2059" width="14.5703125" style="28" customWidth="1"/>
    <col min="2060" max="2307" width="11.42578125" style="28"/>
    <col min="2308" max="2308" width="47.85546875" style="28" customWidth="1"/>
    <col min="2309" max="2309" width="20.42578125" style="28" customWidth="1"/>
    <col min="2310" max="2310" width="22.7109375" style="28" customWidth="1"/>
    <col min="2311" max="2311" width="25.42578125" style="28" customWidth="1"/>
    <col min="2312" max="2312" width="15.140625" style="28" customWidth="1"/>
    <col min="2313" max="2313" width="20.42578125" style="28" customWidth="1"/>
    <col min="2314" max="2315" width="14.5703125" style="28" customWidth="1"/>
    <col min="2316" max="2563" width="11.42578125" style="28"/>
    <col min="2564" max="2564" width="47.85546875" style="28" customWidth="1"/>
    <col min="2565" max="2565" width="20.42578125" style="28" customWidth="1"/>
    <col min="2566" max="2566" width="22.7109375" style="28" customWidth="1"/>
    <col min="2567" max="2567" width="25.42578125" style="28" customWidth="1"/>
    <col min="2568" max="2568" width="15.140625" style="28" customWidth="1"/>
    <col min="2569" max="2569" width="20.42578125" style="28" customWidth="1"/>
    <col min="2570" max="2571" width="14.5703125" style="28" customWidth="1"/>
    <col min="2572" max="2819" width="11.42578125" style="28"/>
    <col min="2820" max="2820" width="47.85546875" style="28" customWidth="1"/>
    <col min="2821" max="2821" width="20.42578125" style="28" customWidth="1"/>
    <col min="2822" max="2822" width="22.7109375" style="28" customWidth="1"/>
    <col min="2823" max="2823" width="25.42578125" style="28" customWidth="1"/>
    <col min="2824" max="2824" width="15.140625" style="28" customWidth="1"/>
    <col min="2825" max="2825" width="20.42578125" style="28" customWidth="1"/>
    <col min="2826" max="2827" width="14.5703125" style="28" customWidth="1"/>
    <col min="2828" max="3075" width="11.42578125" style="28"/>
    <col min="3076" max="3076" width="47.85546875" style="28" customWidth="1"/>
    <col min="3077" max="3077" width="20.42578125" style="28" customWidth="1"/>
    <col min="3078" max="3078" width="22.7109375" style="28" customWidth="1"/>
    <col min="3079" max="3079" width="25.42578125" style="28" customWidth="1"/>
    <col min="3080" max="3080" width="15.140625" style="28" customWidth="1"/>
    <col min="3081" max="3081" width="20.42578125" style="28" customWidth="1"/>
    <col min="3082" max="3083" width="14.5703125" style="28" customWidth="1"/>
    <col min="3084" max="3331" width="11.42578125" style="28"/>
    <col min="3332" max="3332" width="47.85546875" style="28" customWidth="1"/>
    <col min="3333" max="3333" width="20.42578125" style="28" customWidth="1"/>
    <col min="3334" max="3334" width="22.7109375" style="28" customWidth="1"/>
    <col min="3335" max="3335" width="25.42578125" style="28" customWidth="1"/>
    <col min="3336" max="3336" width="15.140625" style="28" customWidth="1"/>
    <col min="3337" max="3337" width="20.42578125" style="28" customWidth="1"/>
    <col min="3338" max="3339" width="14.5703125" style="28" customWidth="1"/>
    <col min="3340" max="3587" width="11.42578125" style="28"/>
    <col min="3588" max="3588" width="47.85546875" style="28" customWidth="1"/>
    <col min="3589" max="3589" width="20.42578125" style="28" customWidth="1"/>
    <col min="3590" max="3590" width="22.7109375" style="28" customWidth="1"/>
    <col min="3591" max="3591" width="25.42578125" style="28" customWidth="1"/>
    <col min="3592" max="3592" width="15.140625" style="28" customWidth="1"/>
    <col min="3593" max="3593" width="20.42578125" style="28" customWidth="1"/>
    <col min="3594" max="3595" width="14.5703125" style="28" customWidth="1"/>
    <col min="3596" max="3843" width="11.42578125" style="28"/>
    <col min="3844" max="3844" width="47.85546875" style="28" customWidth="1"/>
    <col min="3845" max="3845" width="20.42578125" style="28" customWidth="1"/>
    <col min="3846" max="3846" width="22.7109375" style="28" customWidth="1"/>
    <col min="3847" max="3847" width="25.42578125" style="28" customWidth="1"/>
    <col min="3848" max="3848" width="15.140625" style="28" customWidth="1"/>
    <col min="3849" max="3849" width="20.42578125" style="28" customWidth="1"/>
    <col min="3850" max="3851" width="14.5703125" style="28" customWidth="1"/>
    <col min="3852" max="4099" width="11.42578125" style="28"/>
    <col min="4100" max="4100" width="47.85546875" style="28" customWidth="1"/>
    <col min="4101" max="4101" width="20.42578125" style="28" customWidth="1"/>
    <col min="4102" max="4102" width="22.7109375" style="28" customWidth="1"/>
    <col min="4103" max="4103" width="25.42578125" style="28" customWidth="1"/>
    <col min="4104" max="4104" width="15.140625" style="28" customWidth="1"/>
    <col min="4105" max="4105" width="20.42578125" style="28" customWidth="1"/>
    <col min="4106" max="4107" width="14.5703125" style="28" customWidth="1"/>
    <col min="4108" max="4355" width="11.42578125" style="28"/>
    <col min="4356" max="4356" width="47.85546875" style="28" customWidth="1"/>
    <col min="4357" max="4357" width="20.42578125" style="28" customWidth="1"/>
    <col min="4358" max="4358" width="22.7109375" style="28" customWidth="1"/>
    <col min="4359" max="4359" width="25.42578125" style="28" customWidth="1"/>
    <col min="4360" max="4360" width="15.140625" style="28" customWidth="1"/>
    <col min="4361" max="4361" width="20.42578125" style="28" customWidth="1"/>
    <col min="4362" max="4363" width="14.5703125" style="28" customWidth="1"/>
    <col min="4364" max="4611" width="11.42578125" style="28"/>
    <col min="4612" max="4612" width="47.85546875" style="28" customWidth="1"/>
    <col min="4613" max="4613" width="20.42578125" style="28" customWidth="1"/>
    <col min="4614" max="4614" width="22.7109375" style="28" customWidth="1"/>
    <col min="4615" max="4615" width="25.42578125" style="28" customWidth="1"/>
    <col min="4616" max="4616" width="15.140625" style="28" customWidth="1"/>
    <col min="4617" max="4617" width="20.42578125" style="28" customWidth="1"/>
    <col min="4618" max="4619" width="14.5703125" style="28" customWidth="1"/>
    <col min="4620" max="4867" width="11.42578125" style="28"/>
    <col min="4868" max="4868" width="47.85546875" style="28" customWidth="1"/>
    <col min="4869" max="4869" width="20.42578125" style="28" customWidth="1"/>
    <col min="4870" max="4870" width="22.7109375" style="28" customWidth="1"/>
    <col min="4871" max="4871" width="25.42578125" style="28" customWidth="1"/>
    <col min="4872" max="4872" width="15.140625" style="28" customWidth="1"/>
    <col min="4873" max="4873" width="20.42578125" style="28" customWidth="1"/>
    <col min="4874" max="4875" width="14.5703125" style="28" customWidth="1"/>
    <col min="4876" max="5123" width="11.42578125" style="28"/>
    <col min="5124" max="5124" width="47.85546875" style="28" customWidth="1"/>
    <col min="5125" max="5125" width="20.42578125" style="28" customWidth="1"/>
    <col min="5126" max="5126" width="22.7109375" style="28" customWidth="1"/>
    <col min="5127" max="5127" width="25.42578125" style="28" customWidth="1"/>
    <col min="5128" max="5128" width="15.140625" style="28" customWidth="1"/>
    <col min="5129" max="5129" width="20.42578125" style="28" customWidth="1"/>
    <col min="5130" max="5131" width="14.5703125" style="28" customWidth="1"/>
    <col min="5132" max="5379" width="11.42578125" style="28"/>
    <col min="5380" max="5380" width="47.85546875" style="28" customWidth="1"/>
    <col min="5381" max="5381" width="20.42578125" style="28" customWidth="1"/>
    <col min="5382" max="5382" width="22.7109375" style="28" customWidth="1"/>
    <col min="5383" max="5383" width="25.42578125" style="28" customWidth="1"/>
    <col min="5384" max="5384" width="15.140625" style="28" customWidth="1"/>
    <col min="5385" max="5385" width="20.42578125" style="28" customWidth="1"/>
    <col min="5386" max="5387" width="14.5703125" style="28" customWidth="1"/>
    <col min="5388" max="5635" width="11.42578125" style="28"/>
    <col min="5636" max="5636" width="47.85546875" style="28" customWidth="1"/>
    <col min="5637" max="5637" width="20.42578125" style="28" customWidth="1"/>
    <col min="5638" max="5638" width="22.7109375" style="28" customWidth="1"/>
    <col min="5639" max="5639" width="25.42578125" style="28" customWidth="1"/>
    <col min="5640" max="5640" width="15.140625" style="28" customWidth="1"/>
    <col min="5641" max="5641" width="20.42578125" style="28" customWidth="1"/>
    <col min="5642" max="5643" width="14.5703125" style="28" customWidth="1"/>
    <col min="5644" max="5891" width="11.42578125" style="28"/>
    <col min="5892" max="5892" width="47.85546875" style="28" customWidth="1"/>
    <col min="5893" max="5893" width="20.42578125" style="28" customWidth="1"/>
    <col min="5894" max="5894" width="22.7109375" style="28" customWidth="1"/>
    <col min="5895" max="5895" width="25.42578125" style="28" customWidth="1"/>
    <col min="5896" max="5896" width="15.140625" style="28" customWidth="1"/>
    <col min="5897" max="5897" width="20.42578125" style="28" customWidth="1"/>
    <col min="5898" max="5899" width="14.5703125" style="28" customWidth="1"/>
    <col min="5900" max="6147" width="11.42578125" style="28"/>
    <col min="6148" max="6148" width="47.85546875" style="28" customWidth="1"/>
    <col min="6149" max="6149" width="20.42578125" style="28" customWidth="1"/>
    <col min="6150" max="6150" width="22.7109375" style="28" customWidth="1"/>
    <col min="6151" max="6151" width="25.42578125" style="28" customWidth="1"/>
    <col min="6152" max="6152" width="15.140625" style="28" customWidth="1"/>
    <col min="6153" max="6153" width="20.42578125" style="28" customWidth="1"/>
    <col min="6154" max="6155" width="14.5703125" style="28" customWidth="1"/>
    <col min="6156" max="6403" width="11.42578125" style="28"/>
    <col min="6404" max="6404" width="47.85546875" style="28" customWidth="1"/>
    <col min="6405" max="6405" width="20.42578125" style="28" customWidth="1"/>
    <col min="6406" max="6406" width="22.7109375" style="28" customWidth="1"/>
    <col min="6407" max="6407" width="25.42578125" style="28" customWidth="1"/>
    <col min="6408" max="6408" width="15.140625" style="28" customWidth="1"/>
    <col min="6409" max="6409" width="20.42578125" style="28" customWidth="1"/>
    <col min="6410" max="6411" width="14.5703125" style="28" customWidth="1"/>
    <col min="6412" max="6659" width="11.42578125" style="28"/>
    <col min="6660" max="6660" width="47.85546875" style="28" customWidth="1"/>
    <col min="6661" max="6661" width="20.42578125" style="28" customWidth="1"/>
    <col min="6662" max="6662" width="22.7109375" style="28" customWidth="1"/>
    <col min="6663" max="6663" width="25.42578125" style="28" customWidth="1"/>
    <col min="6664" max="6664" width="15.140625" style="28" customWidth="1"/>
    <col min="6665" max="6665" width="20.42578125" style="28" customWidth="1"/>
    <col min="6666" max="6667" width="14.5703125" style="28" customWidth="1"/>
    <col min="6668" max="6915" width="11.42578125" style="28"/>
    <col min="6916" max="6916" width="47.85546875" style="28" customWidth="1"/>
    <col min="6917" max="6917" width="20.42578125" style="28" customWidth="1"/>
    <col min="6918" max="6918" width="22.7109375" style="28" customWidth="1"/>
    <col min="6919" max="6919" width="25.42578125" style="28" customWidth="1"/>
    <col min="6920" max="6920" width="15.140625" style="28" customWidth="1"/>
    <col min="6921" max="6921" width="20.42578125" style="28" customWidth="1"/>
    <col min="6922" max="6923" width="14.5703125" style="28" customWidth="1"/>
    <col min="6924" max="7171" width="11.42578125" style="28"/>
    <col min="7172" max="7172" width="47.85546875" style="28" customWidth="1"/>
    <col min="7173" max="7173" width="20.42578125" style="28" customWidth="1"/>
    <col min="7174" max="7174" width="22.7109375" style="28" customWidth="1"/>
    <col min="7175" max="7175" width="25.42578125" style="28" customWidth="1"/>
    <col min="7176" max="7176" width="15.140625" style="28" customWidth="1"/>
    <col min="7177" max="7177" width="20.42578125" style="28" customWidth="1"/>
    <col min="7178" max="7179" width="14.5703125" style="28" customWidth="1"/>
    <col min="7180" max="7427" width="11.42578125" style="28"/>
    <col min="7428" max="7428" width="47.85546875" style="28" customWidth="1"/>
    <col min="7429" max="7429" width="20.42578125" style="28" customWidth="1"/>
    <col min="7430" max="7430" width="22.7109375" style="28" customWidth="1"/>
    <col min="7431" max="7431" width="25.42578125" style="28" customWidth="1"/>
    <col min="7432" max="7432" width="15.140625" style="28" customWidth="1"/>
    <col min="7433" max="7433" width="20.42578125" style="28" customWidth="1"/>
    <col min="7434" max="7435" width="14.5703125" style="28" customWidth="1"/>
    <col min="7436" max="7683" width="11.42578125" style="28"/>
    <col min="7684" max="7684" width="47.85546875" style="28" customWidth="1"/>
    <col min="7685" max="7685" width="20.42578125" style="28" customWidth="1"/>
    <col min="7686" max="7686" width="22.7109375" style="28" customWidth="1"/>
    <col min="7687" max="7687" width="25.42578125" style="28" customWidth="1"/>
    <col min="7688" max="7688" width="15.140625" style="28" customWidth="1"/>
    <col min="7689" max="7689" width="20.42578125" style="28" customWidth="1"/>
    <col min="7690" max="7691" width="14.5703125" style="28" customWidth="1"/>
    <col min="7692" max="7939" width="11.42578125" style="28"/>
    <col min="7940" max="7940" width="47.85546875" style="28" customWidth="1"/>
    <col min="7941" max="7941" width="20.42578125" style="28" customWidth="1"/>
    <col min="7942" max="7942" width="22.7109375" style="28" customWidth="1"/>
    <col min="7943" max="7943" width="25.42578125" style="28" customWidth="1"/>
    <col min="7944" max="7944" width="15.140625" style="28" customWidth="1"/>
    <col min="7945" max="7945" width="20.42578125" style="28" customWidth="1"/>
    <col min="7946" max="7947" width="14.5703125" style="28" customWidth="1"/>
    <col min="7948" max="8195" width="11.42578125" style="28"/>
    <col min="8196" max="8196" width="47.85546875" style="28" customWidth="1"/>
    <col min="8197" max="8197" width="20.42578125" style="28" customWidth="1"/>
    <col min="8198" max="8198" width="22.7109375" style="28" customWidth="1"/>
    <col min="8199" max="8199" width="25.42578125" style="28" customWidth="1"/>
    <col min="8200" max="8200" width="15.140625" style="28" customWidth="1"/>
    <col min="8201" max="8201" width="20.42578125" style="28" customWidth="1"/>
    <col min="8202" max="8203" width="14.5703125" style="28" customWidth="1"/>
    <col min="8204" max="8451" width="11.42578125" style="28"/>
    <col min="8452" max="8452" width="47.85546875" style="28" customWidth="1"/>
    <col min="8453" max="8453" width="20.42578125" style="28" customWidth="1"/>
    <col min="8454" max="8454" width="22.7109375" style="28" customWidth="1"/>
    <col min="8455" max="8455" width="25.42578125" style="28" customWidth="1"/>
    <col min="8456" max="8456" width="15.140625" style="28" customWidth="1"/>
    <col min="8457" max="8457" width="20.42578125" style="28" customWidth="1"/>
    <col min="8458" max="8459" width="14.5703125" style="28" customWidth="1"/>
    <col min="8460" max="8707" width="11.42578125" style="28"/>
    <col min="8708" max="8708" width="47.85546875" style="28" customWidth="1"/>
    <col min="8709" max="8709" width="20.42578125" style="28" customWidth="1"/>
    <col min="8710" max="8710" width="22.7109375" style="28" customWidth="1"/>
    <col min="8711" max="8711" width="25.42578125" style="28" customWidth="1"/>
    <col min="8712" max="8712" width="15.140625" style="28" customWidth="1"/>
    <col min="8713" max="8713" width="20.42578125" style="28" customWidth="1"/>
    <col min="8714" max="8715" width="14.5703125" style="28" customWidth="1"/>
    <col min="8716" max="8963" width="11.42578125" style="28"/>
    <col min="8964" max="8964" width="47.85546875" style="28" customWidth="1"/>
    <col min="8965" max="8965" width="20.42578125" style="28" customWidth="1"/>
    <col min="8966" max="8966" width="22.7109375" style="28" customWidth="1"/>
    <col min="8967" max="8967" width="25.42578125" style="28" customWidth="1"/>
    <col min="8968" max="8968" width="15.140625" style="28" customWidth="1"/>
    <col min="8969" max="8969" width="20.42578125" style="28" customWidth="1"/>
    <col min="8970" max="8971" width="14.5703125" style="28" customWidth="1"/>
    <col min="8972" max="9219" width="11.42578125" style="28"/>
    <col min="9220" max="9220" width="47.85546875" style="28" customWidth="1"/>
    <col min="9221" max="9221" width="20.42578125" style="28" customWidth="1"/>
    <col min="9222" max="9222" width="22.7109375" style="28" customWidth="1"/>
    <col min="9223" max="9223" width="25.42578125" style="28" customWidth="1"/>
    <col min="9224" max="9224" width="15.140625" style="28" customWidth="1"/>
    <col min="9225" max="9225" width="20.42578125" style="28" customWidth="1"/>
    <col min="9226" max="9227" width="14.5703125" style="28" customWidth="1"/>
    <col min="9228" max="9475" width="11.42578125" style="28"/>
    <col min="9476" max="9476" width="47.85546875" style="28" customWidth="1"/>
    <col min="9477" max="9477" width="20.42578125" style="28" customWidth="1"/>
    <col min="9478" max="9478" width="22.7109375" style="28" customWidth="1"/>
    <col min="9479" max="9479" width="25.42578125" style="28" customWidth="1"/>
    <col min="9480" max="9480" width="15.140625" style="28" customWidth="1"/>
    <col min="9481" max="9481" width="20.42578125" style="28" customWidth="1"/>
    <col min="9482" max="9483" width="14.5703125" style="28" customWidth="1"/>
    <col min="9484" max="9731" width="11.42578125" style="28"/>
    <col min="9732" max="9732" width="47.85546875" style="28" customWidth="1"/>
    <col min="9733" max="9733" width="20.42578125" style="28" customWidth="1"/>
    <col min="9734" max="9734" width="22.7109375" style="28" customWidth="1"/>
    <col min="9735" max="9735" width="25.42578125" style="28" customWidth="1"/>
    <col min="9736" max="9736" width="15.140625" style="28" customWidth="1"/>
    <col min="9737" max="9737" width="20.42578125" style="28" customWidth="1"/>
    <col min="9738" max="9739" width="14.5703125" style="28" customWidth="1"/>
    <col min="9740" max="9987" width="11.42578125" style="28"/>
    <col min="9988" max="9988" width="47.85546875" style="28" customWidth="1"/>
    <col min="9989" max="9989" width="20.42578125" style="28" customWidth="1"/>
    <col min="9990" max="9990" width="22.7109375" style="28" customWidth="1"/>
    <col min="9991" max="9991" width="25.42578125" style="28" customWidth="1"/>
    <col min="9992" max="9992" width="15.140625" style="28" customWidth="1"/>
    <col min="9993" max="9993" width="20.42578125" style="28" customWidth="1"/>
    <col min="9994" max="9995" width="14.5703125" style="28" customWidth="1"/>
    <col min="9996" max="10243" width="11.42578125" style="28"/>
    <col min="10244" max="10244" width="47.85546875" style="28" customWidth="1"/>
    <col min="10245" max="10245" width="20.42578125" style="28" customWidth="1"/>
    <col min="10246" max="10246" width="22.7109375" style="28" customWidth="1"/>
    <col min="10247" max="10247" width="25.42578125" style="28" customWidth="1"/>
    <col min="10248" max="10248" width="15.140625" style="28" customWidth="1"/>
    <col min="10249" max="10249" width="20.42578125" style="28" customWidth="1"/>
    <col min="10250" max="10251" width="14.5703125" style="28" customWidth="1"/>
    <col min="10252" max="10499" width="11.42578125" style="28"/>
    <col min="10500" max="10500" width="47.85546875" style="28" customWidth="1"/>
    <col min="10501" max="10501" width="20.42578125" style="28" customWidth="1"/>
    <col min="10502" max="10502" width="22.7109375" style="28" customWidth="1"/>
    <col min="10503" max="10503" width="25.42578125" style="28" customWidth="1"/>
    <col min="10504" max="10504" width="15.140625" style="28" customWidth="1"/>
    <col min="10505" max="10505" width="20.42578125" style="28" customWidth="1"/>
    <col min="10506" max="10507" width="14.5703125" style="28" customWidth="1"/>
    <col min="10508" max="10755" width="11.42578125" style="28"/>
    <col min="10756" max="10756" width="47.85546875" style="28" customWidth="1"/>
    <col min="10757" max="10757" width="20.42578125" style="28" customWidth="1"/>
    <col min="10758" max="10758" width="22.7109375" style="28" customWidth="1"/>
    <col min="10759" max="10759" width="25.42578125" style="28" customWidth="1"/>
    <col min="10760" max="10760" width="15.140625" style="28" customWidth="1"/>
    <col min="10761" max="10761" width="20.42578125" style="28" customWidth="1"/>
    <col min="10762" max="10763" width="14.5703125" style="28" customWidth="1"/>
    <col min="10764" max="11011" width="11.42578125" style="28"/>
    <col min="11012" max="11012" width="47.85546875" style="28" customWidth="1"/>
    <col min="11013" max="11013" width="20.42578125" style="28" customWidth="1"/>
    <col min="11014" max="11014" width="22.7109375" style="28" customWidth="1"/>
    <col min="11015" max="11015" width="25.42578125" style="28" customWidth="1"/>
    <col min="11016" max="11016" width="15.140625" style="28" customWidth="1"/>
    <col min="11017" max="11017" width="20.42578125" style="28" customWidth="1"/>
    <col min="11018" max="11019" width="14.5703125" style="28" customWidth="1"/>
    <col min="11020" max="11267" width="11.42578125" style="28"/>
    <col min="11268" max="11268" width="47.85546875" style="28" customWidth="1"/>
    <col min="11269" max="11269" width="20.42578125" style="28" customWidth="1"/>
    <col min="11270" max="11270" width="22.7109375" style="28" customWidth="1"/>
    <col min="11271" max="11271" width="25.42578125" style="28" customWidth="1"/>
    <col min="11272" max="11272" width="15.140625" style="28" customWidth="1"/>
    <col min="11273" max="11273" width="20.42578125" style="28" customWidth="1"/>
    <col min="11274" max="11275" width="14.5703125" style="28" customWidth="1"/>
    <col min="11276" max="11523" width="11.42578125" style="28"/>
    <col min="11524" max="11524" width="47.85546875" style="28" customWidth="1"/>
    <col min="11525" max="11525" width="20.42578125" style="28" customWidth="1"/>
    <col min="11526" max="11526" width="22.7109375" style="28" customWidth="1"/>
    <col min="11527" max="11527" width="25.42578125" style="28" customWidth="1"/>
    <col min="11528" max="11528" width="15.140625" style="28" customWidth="1"/>
    <col min="11529" max="11529" width="20.42578125" style="28" customWidth="1"/>
    <col min="11530" max="11531" width="14.5703125" style="28" customWidth="1"/>
    <col min="11532" max="11779" width="11.42578125" style="28"/>
    <col min="11780" max="11780" width="47.85546875" style="28" customWidth="1"/>
    <col min="11781" max="11781" width="20.42578125" style="28" customWidth="1"/>
    <col min="11782" max="11782" width="22.7109375" style="28" customWidth="1"/>
    <col min="11783" max="11783" width="25.42578125" style="28" customWidth="1"/>
    <col min="11784" max="11784" width="15.140625" style="28" customWidth="1"/>
    <col min="11785" max="11785" width="20.42578125" style="28" customWidth="1"/>
    <col min="11786" max="11787" width="14.5703125" style="28" customWidth="1"/>
    <col min="11788" max="12035" width="11.42578125" style="28"/>
    <col min="12036" max="12036" width="47.85546875" style="28" customWidth="1"/>
    <col min="12037" max="12037" width="20.42578125" style="28" customWidth="1"/>
    <col min="12038" max="12038" width="22.7109375" style="28" customWidth="1"/>
    <col min="12039" max="12039" width="25.42578125" style="28" customWidth="1"/>
    <col min="12040" max="12040" width="15.140625" style="28" customWidth="1"/>
    <col min="12041" max="12041" width="20.42578125" style="28" customWidth="1"/>
    <col min="12042" max="12043" width="14.5703125" style="28" customWidth="1"/>
    <col min="12044" max="12291" width="11.42578125" style="28"/>
    <col min="12292" max="12292" width="47.85546875" style="28" customWidth="1"/>
    <col min="12293" max="12293" width="20.42578125" style="28" customWidth="1"/>
    <col min="12294" max="12294" width="22.7109375" style="28" customWidth="1"/>
    <col min="12295" max="12295" width="25.42578125" style="28" customWidth="1"/>
    <col min="12296" max="12296" width="15.140625" style="28" customWidth="1"/>
    <col min="12297" max="12297" width="20.42578125" style="28" customWidth="1"/>
    <col min="12298" max="12299" width="14.5703125" style="28" customWidth="1"/>
    <col min="12300" max="12547" width="11.42578125" style="28"/>
    <col min="12548" max="12548" width="47.85546875" style="28" customWidth="1"/>
    <col min="12549" max="12549" width="20.42578125" style="28" customWidth="1"/>
    <col min="12550" max="12550" width="22.7109375" style="28" customWidth="1"/>
    <col min="12551" max="12551" width="25.42578125" style="28" customWidth="1"/>
    <col min="12552" max="12552" width="15.140625" style="28" customWidth="1"/>
    <col min="12553" max="12553" width="20.42578125" style="28" customWidth="1"/>
    <col min="12554" max="12555" width="14.5703125" style="28" customWidth="1"/>
    <col min="12556" max="12803" width="11.42578125" style="28"/>
    <col min="12804" max="12804" width="47.85546875" style="28" customWidth="1"/>
    <col min="12805" max="12805" width="20.42578125" style="28" customWidth="1"/>
    <col min="12806" max="12806" width="22.7109375" style="28" customWidth="1"/>
    <col min="12807" max="12807" width="25.42578125" style="28" customWidth="1"/>
    <col min="12808" max="12808" width="15.140625" style="28" customWidth="1"/>
    <col min="12809" max="12809" width="20.42578125" style="28" customWidth="1"/>
    <col min="12810" max="12811" width="14.5703125" style="28" customWidth="1"/>
    <col min="12812" max="13059" width="11.42578125" style="28"/>
    <col min="13060" max="13060" width="47.85546875" style="28" customWidth="1"/>
    <col min="13061" max="13061" width="20.42578125" style="28" customWidth="1"/>
    <col min="13062" max="13062" width="22.7109375" style="28" customWidth="1"/>
    <col min="13063" max="13063" width="25.42578125" style="28" customWidth="1"/>
    <col min="13064" max="13064" width="15.140625" style="28" customWidth="1"/>
    <col min="13065" max="13065" width="20.42578125" style="28" customWidth="1"/>
    <col min="13066" max="13067" width="14.5703125" style="28" customWidth="1"/>
    <col min="13068" max="13315" width="11.42578125" style="28"/>
    <col min="13316" max="13316" width="47.85546875" style="28" customWidth="1"/>
    <col min="13317" max="13317" width="20.42578125" style="28" customWidth="1"/>
    <col min="13318" max="13318" width="22.7109375" style="28" customWidth="1"/>
    <col min="13319" max="13319" width="25.42578125" style="28" customWidth="1"/>
    <col min="13320" max="13320" width="15.140625" style="28" customWidth="1"/>
    <col min="13321" max="13321" width="20.42578125" style="28" customWidth="1"/>
    <col min="13322" max="13323" width="14.5703125" style="28" customWidth="1"/>
    <col min="13324" max="13571" width="11.42578125" style="28"/>
    <col min="13572" max="13572" width="47.85546875" style="28" customWidth="1"/>
    <col min="13573" max="13573" width="20.42578125" style="28" customWidth="1"/>
    <col min="13574" max="13574" width="22.7109375" style="28" customWidth="1"/>
    <col min="13575" max="13575" width="25.42578125" style="28" customWidth="1"/>
    <col min="13576" max="13576" width="15.140625" style="28" customWidth="1"/>
    <col min="13577" max="13577" width="20.42578125" style="28" customWidth="1"/>
    <col min="13578" max="13579" width="14.5703125" style="28" customWidth="1"/>
    <col min="13580" max="13827" width="11.42578125" style="28"/>
    <col min="13828" max="13828" width="47.85546875" style="28" customWidth="1"/>
    <col min="13829" max="13829" width="20.42578125" style="28" customWidth="1"/>
    <col min="13830" max="13830" width="22.7109375" style="28" customWidth="1"/>
    <col min="13831" max="13831" width="25.42578125" style="28" customWidth="1"/>
    <col min="13832" max="13832" width="15.140625" style="28" customWidth="1"/>
    <col min="13833" max="13833" width="20.42578125" style="28" customWidth="1"/>
    <col min="13834" max="13835" width="14.5703125" style="28" customWidth="1"/>
    <col min="13836" max="14083" width="11.42578125" style="28"/>
    <col min="14084" max="14084" width="47.85546875" style="28" customWidth="1"/>
    <col min="14085" max="14085" width="20.42578125" style="28" customWidth="1"/>
    <col min="14086" max="14086" width="22.7109375" style="28" customWidth="1"/>
    <col min="14087" max="14087" width="25.42578125" style="28" customWidth="1"/>
    <col min="14088" max="14088" width="15.140625" style="28" customWidth="1"/>
    <col min="14089" max="14089" width="20.42578125" style="28" customWidth="1"/>
    <col min="14090" max="14091" width="14.5703125" style="28" customWidth="1"/>
    <col min="14092" max="14339" width="11.42578125" style="28"/>
    <col min="14340" max="14340" width="47.85546875" style="28" customWidth="1"/>
    <col min="14341" max="14341" width="20.42578125" style="28" customWidth="1"/>
    <col min="14342" max="14342" width="22.7109375" style="28" customWidth="1"/>
    <col min="14343" max="14343" width="25.42578125" style="28" customWidth="1"/>
    <col min="14344" max="14344" width="15.140625" style="28" customWidth="1"/>
    <col min="14345" max="14345" width="20.42578125" style="28" customWidth="1"/>
    <col min="14346" max="14347" width="14.5703125" style="28" customWidth="1"/>
    <col min="14348" max="14595" width="11.42578125" style="28"/>
    <col min="14596" max="14596" width="47.85546875" style="28" customWidth="1"/>
    <col min="14597" max="14597" width="20.42578125" style="28" customWidth="1"/>
    <col min="14598" max="14598" width="22.7109375" style="28" customWidth="1"/>
    <col min="14599" max="14599" width="25.42578125" style="28" customWidth="1"/>
    <col min="14600" max="14600" width="15.140625" style="28" customWidth="1"/>
    <col min="14601" max="14601" width="20.42578125" style="28" customWidth="1"/>
    <col min="14602" max="14603" width="14.5703125" style="28" customWidth="1"/>
    <col min="14604" max="14851" width="11.42578125" style="28"/>
    <col min="14852" max="14852" width="47.85546875" style="28" customWidth="1"/>
    <col min="14853" max="14853" width="20.42578125" style="28" customWidth="1"/>
    <col min="14854" max="14854" width="22.7109375" style="28" customWidth="1"/>
    <col min="14855" max="14855" width="25.42578125" style="28" customWidth="1"/>
    <col min="14856" max="14856" width="15.140625" style="28" customWidth="1"/>
    <col min="14857" max="14857" width="20.42578125" style="28" customWidth="1"/>
    <col min="14858" max="14859" width="14.5703125" style="28" customWidth="1"/>
    <col min="14860" max="15107" width="11.42578125" style="28"/>
    <col min="15108" max="15108" width="47.85546875" style="28" customWidth="1"/>
    <col min="15109" max="15109" width="20.42578125" style="28" customWidth="1"/>
    <col min="15110" max="15110" width="22.7109375" style="28" customWidth="1"/>
    <col min="15111" max="15111" width="25.42578125" style="28" customWidth="1"/>
    <col min="15112" max="15112" width="15.140625" style="28" customWidth="1"/>
    <col min="15113" max="15113" width="20.42578125" style="28" customWidth="1"/>
    <col min="15114" max="15115" width="14.5703125" style="28" customWidth="1"/>
    <col min="15116" max="15363" width="11.42578125" style="28"/>
    <col min="15364" max="15364" width="47.85546875" style="28" customWidth="1"/>
    <col min="15365" max="15365" width="20.42578125" style="28" customWidth="1"/>
    <col min="15366" max="15366" width="22.7109375" style="28" customWidth="1"/>
    <col min="15367" max="15367" width="25.42578125" style="28" customWidth="1"/>
    <col min="15368" max="15368" width="15.140625" style="28" customWidth="1"/>
    <col min="15369" max="15369" width="20.42578125" style="28" customWidth="1"/>
    <col min="15370" max="15371" width="14.5703125" style="28" customWidth="1"/>
    <col min="15372" max="15619" width="11.42578125" style="28"/>
    <col min="15620" max="15620" width="47.85546875" style="28" customWidth="1"/>
    <col min="15621" max="15621" width="20.42578125" style="28" customWidth="1"/>
    <col min="15622" max="15622" width="22.7109375" style="28" customWidth="1"/>
    <col min="15623" max="15623" width="25.42578125" style="28" customWidth="1"/>
    <col min="15624" max="15624" width="15.140625" style="28" customWidth="1"/>
    <col min="15625" max="15625" width="20.42578125" style="28" customWidth="1"/>
    <col min="15626" max="15627" width="14.5703125" style="28" customWidth="1"/>
    <col min="15628" max="15875" width="11.42578125" style="28"/>
    <col min="15876" max="15876" width="47.85546875" style="28" customWidth="1"/>
    <col min="15877" max="15877" width="20.42578125" style="28" customWidth="1"/>
    <col min="15878" max="15878" width="22.7109375" style="28" customWidth="1"/>
    <col min="15879" max="15879" width="25.42578125" style="28" customWidth="1"/>
    <col min="15880" max="15880" width="15.140625" style="28" customWidth="1"/>
    <col min="15881" max="15881" width="20.42578125" style="28" customWidth="1"/>
    <col min="15882" max="15883" width="14.5703125" style="28" customWidth="1"/>
    <col min="15884" max="16131" width="11.42578125" style="28"/>
    <col min="16132" max="16132" width="47.85546875" style="28" customWidth="1"/>
    <col min="16133" max="16133" width="20.42578125" style="28" customWidth="1"/>
    <col min="16134" max="16134" width="22.7109375" style="28" customWidth="1"/>
    <col min="16135" max="16135" width="25.42578125" style="28" customWidth="1"/>
    <col min="16136" max="16136" width="15.140625" style="28" customWidth="1"/>
    <col min="16137" max="16137" width="20.42578125" style="28" customWidth="1"/>
    <col min="16138" max="16139" width="14.5703125" style="28" customWidth="1"/>
    <col min="16140" max="16384" width="11.42578125" style="28"/>
  </cols>
  <sheetData>
    <row r="1" spans="1:12" ht="18" x14ac:dyDescent="0.35">
      <c r="A1" s="62" t="s">
        <v>22</v>
      </c>
      <c r="B1" s="62"/>
      <c r="C1" s="62"/>
      <c r="D1" s="62"/>
      <c r="E1" s="62"/>
      <c r="F1" s="62"/>
    </row>
    <row r="2" spans="1:12" ht="18" x14ac:dyDescent="0.35">
      <c r="A2" s="62" t="s">
        <v>157</v>
      </c>
      <c r="B2" s="62"/>
      <c r="C2" s="62"/>
      <c r="D2" s="62"/>
      <c r="E2" s="62"/>
      <c r="F2" s="62"/>
    </row>
    <row r="3" spans="1:12" ht="18" x14ac:dyDescent="0.35">
      <c r="A3" s="62" t="s">
        <v>221</v>
      </c>
      <c r="B3" s="62"/>
      <c r="C3" s="62"/>
      <c r="D3" s="62"/>
      <c r="E3" s="62"/>
      <c r="F3" s="62"/>
    </row>
    <row r="5" spans="1:12" x14ac:dyDescent="0.3">
      <c r="A5" s="12" t="s">
        <v>0</v>
      </c>
      <c r="B5" s="13" t="s">
        <v>1</v>
      </c>
      <c r="C5" s="14" t="s">
        <v>156</v>
      </c>
      <c r="D5" s="13" t="s">
        <v>2</v>
      </c>
      <c r="E5" s="13" t="s">
        <v>3</v>
      </c>
      <c r="F5" s="15" t="s">
        <v>158</v>
      </c>
      <c r="G5" s="28"/>
      <c r="H5" s="28"/>
    </row>
    <row r="6" spans="1:12" s="34" customFormat="1" x14ac:dyDescent="0.3">
      <c r="A6" s="1" t="s">
        <v>4</v>
      </c>
      <c r="B6" s="2">
        <f>SUM(B7:B8)</f>
        <v>4433211604</v>
      </c>
      <c r="C6" s="2">
        <f>SUM(C7:C8)</f>
        <v>3934882294</v>
      </c>
      <c r="D6" s="2">
        <f>SUM(D7:D8)</f>
        <v>8368093898</v>
      </c>
      <c r="E6" s="2">
        <f>SUM(E7:E8)</f>
        <v>7766435364</v>
      </c>
      <c r="F6" s="47">
        <f>+E6/D6</f>
        <v>0.92810088637463806</v>
      </c>
      <c r="I6" s="31"/>
      <c r="J6" s="32"/>
      <c r="K6" s="32"/>
      <c r="L6" s="33"/>
    </row>
    <row r="7" spans="1:12" x14ac:dyDescent="0.3">
      <c r="A7" s="3" t="s">
        <v>5</v>
      </c>
      <c r="B7" s="4">
        <f>+'Ejec ing 31jul22'!F8</f>
        <v>4333211604</v>
      </c>
      <c r="C7" s="4">
        <f>+'Ejec ing 31jul22'!G8</f>
        <v>2471752645</v>
      </c>
      <c r="D7" s="5">
        <f>+B7+C7</f>
        <v>6804964249</v>
      </c>
      <c r="E7" s="5">
        <f>+'Ejec ing 31jul22'!K8</f>
        <v>6156170598</v>
      </c>
      <c r="F7" s="48">
        <f>+E7/D7</f>
        <v>0.90465877155852192</v>
      </c>
      <c r="G7" s="28"/>
      <c r="H7" s="28"/>
      <c r="I7" s="35"/>
      <c r="J7" s="36"/>
      <c r="K7" s="36"/>
      <c r="L7" s="37"/>
    </row>
    <row r="8" spans="1:12" x14ac:dyDescent="0.3">
      <c r="A8" s="3" t="s">
        <v>27</v>
      </c>
      <c r="B8" s="4">
        <f>+'Ejec ing 31jul22'!F25</f>
        <v>100000000</v>
      </c>
      <c r="C8" s="4">
        <f>+'Ejec ing 31jul22'!G25</f>
        <v>1463129649</v>
      </c>
      <c r="D8" s="5">
        <f>+B8+C8</f>
        <v>1563129649</v>
      </c>
      <c r="E8" s="5">
        <f>+'Ejec ing 31jul22'!K25</f>
        <v>1610264766</v>
      </c>
      <c r="F8" s="48">
        <f>+E8/D8</f>
        <v>1.03015432343066</v>
      </c>
      <c r="G8" s="28"/>
      <c r="H8" s="28"/>
      <c r="J8" s="36"/>
      <c r="K8" s="36"/>
      <c r="L8" s="37"/>
    </row>
    <row r="9" spans="1:12" x14ac:dyDescent="0.3">
      <c r="C9" s="24"/>
      <c r="D9" s="25"/>
      <c r="E9" s="25"/>
      <c r="F9" s="23"/>
      <c r="G9" s="23"/>
      <c r="H9" s="26"/>
      <c r="J9" s="36"/>
      <c r="K9" s="36"/>
      <c r="L9" s="37"/>
    </row>
    <row r="10" spans="1:12" x14ac:dyDescent="0.3">
      <c r="F10" s="6"/>
      <c r="G10" s="6"/>
      <c r="H10" s="9"/>
      <c r="J10" s="36"/>
      <c r="K10" s="36"/>
      <c r="L10" s="37"/>
    </row>
    <row r="11" spans="1:12" ht="33" x14ac:dyDescent="0.3">
      <c r="A11" s="38" t="s">
        <v>0</v>
      </c>
      <c r="B11" s="13" t="s">
        <v>1</v>
      </c>
      <c r="C11" s="14" t="s">
        <v>94</v>
      </c>
      <c r="D11" s="39" t="s">
        <v>2</v>
      </c>
      <c r="E11" s="39" t="s">
        <v>6</v>
      </c>
      <c r="F11" s="15" t="s">
        <v>158</v>
      </c>
      <c r="G11" s="28"/>
      <c r="H11" s="28"/>
      <c r="J11" s="36"/>
      <c r="K11" s="36"/>
      <c r="L11" s="37"/>
    </row>
    <row r="12" spans="1:12" s="34" customFormat="1" x14ac:dyDescent="0.3">
      <c r="A12" s="40" t="s">
        <v>7</v>
      </c>
      <c r="B12" s="41">
        <f>+B13</f>
        <v>4433211604</v>
      </c>
      <c r="C12" s="41">
        <f>+C13</f>
        <v>3934882294</v>
      </c>
      <c r="D12" s="41">
        <f>+D13</f>
        <v>8368093898</v>
      </c>
      <c r="E12" s="41">
        <f>+E13</f>
        <v>4670416420</v>
      </c>
      <c r="F12" s="49">
        <f>+E12/D12</f>
        <v>0.55812189453517536</v>
      </c>
      <c r="J12" s="32"/>
      <c r="K12" s="32"/>
      <c r="L12" s="33"/>
    </row>
    <row r="13" spans="1:12" s="34" customFormat="1" x14ac:dyDescent="0.3">
      <c r="A13" s="40" t="s">
        <v>8</v>
      </c>
      <c r="B13" s="41">
        <f>SUM(B14:B16)</f>
        <v>4433211604</v>
      </c>
      <c r="C13" s="41">
        <f>SUM(C14:C16)</f>
        <v>3934882294</v>
      </c>
      <c r="D13" s="2">
        <f>SUM(D14:D16)</f>
        <v>8368093898</v>
      </c>
      <c r="E13" s="2">
        <f>SUM(E14:E16)</f>
        <v>4670416420</v>
      </c>
      <c r="F13" s="49">
        <f t="shared" ref="F13:F16" si="0">+E13/D13</f>
        <v>0.55812189453517536</v>
      </c>
      <c r="J13" s="32"/>
      <c r="K13" s="32"/>
      <c r="L13" s="33"/>
    </row>
    <row r="14" spans="1:12" x14ac:dyDescent="0.3">
      <c r="A14" s="42" t="s">
        <v>10</v>
      </c>
      <c r="B14" s="43">
        <f>+'Ejec gastos 31juL22'!F9</f>
        <v>3648522628</v>
      </c>
      <c r="C14" s="43">
        <f>+'Ejec gastos 31juL22'!G9+'Ejec gastos 31juL22'!H9-'Ejec gastos 31juL22'!I9</f>
        <v>1776732502</v>
      </c>
      <c r="D14" s="5">
        <f>+B14+C14</f>
        <v>5425255130</v>
      </c>
      <c r="E14" s="5">
        <f>+'Ejec gastos 31juL22'!L9</f>
        <v>2749737590</v>
      </c>
      <c r="F14" s="50">
        <f t="shared" si="0"/>
        <v>0.50684023591716321</v>
      </c>
      <c r="G14" s="28"/>
      <c r="H14" s="28"/>
      <c r="J14" s="36"/>
      <c r="K14" s="36"/>
      <c r="L14" s="37"/>
    </row>
    <row r="15" spans="1:12" x14ac:dyDescent="0.3">
      <c r="A15" s="42" t="s">
        <v>34</v>
      </c>
      <c r="B15" s="43">
        <f>+'Ejec gastos 31juL22'!F76</f>
        <v>782461976</v>
      </c>
      <c r="C15" s="43">
        <f>+'Ejec gastos 31juL22'!G76+'Ejec gastos 31juL22'!H76-'Ejec gastos 31juL22'!I76</f>
        <v>2156209494</v>
      </c>
      <c r="D15" s="5">
        <f>+B15+C15</f>
        <v>2938671470</v>
      </c>
      <c r="E15" s="5">
        <f>+'Ejec gastos 31juL22'!L76</f>
        <v>1917324830</v>
      </c>
      <c r="F15" s="50">
        <f t="shared" si="0"/>
        <v>0.65244613070000645</v>
      </c>
      <c r="G15" s="28"/>
      <c r="H15" s="28"/>
      <c r="J15" s="36"/>
      <c r="K15" s="36"/>
      <c r="L15" s="37"/>
    </row>
    <row r="16" spans="1:12" ht="33" x14ac:dyDescent="0.3">
      <c r="A16" s="57" t="s">
        <v>35</v>
      </c>
      <c r="B16" s="43">
        <f>+'Ejec gastos 31juL22'!F323</f>
        <v>2227000</v>
      </c>
      <c r="C16" s="45">
        <f>+'Ejec gastos 31juL22'!G323+'Ejec gastos 31juL22'!H323-'Ejec gastos 31juL22'!I323</f>
        <v>1940298</v>
      </c>
      <c r="D16" s="5">
        <f>+B16+C16</f>
        <v>4167298</v>
      </c>
      <c r="E16" s="5">
        <f>+'Ejec gastos 31juL22'!L323</f>
        <v>3354000</v>
      </c>
      <c r="F16" s="50">
        <f t="shared" si="0"/>
        <v>0.80483805093852179</v>
      </c>
      <c r="G16" s="28"/>
      <c r="H16" s="28"/>
      <c r="J16" s="36"/>
      <c r="K16" s="36"/>
      <c r="L16" s="37"/>
    </row>
    <row r="17" spans="1:9" x14ac:dyDescent="0.3">
      <c r="I17" s="44"/>
    </row>
    <row r="18" spans="1:9" x14ac:dyDescent="0.3">
      <c r="A18" s="28" t="s">
        <v>9</v>
      </c>
    </row>
    <row r="22" spans="1:9" x14ac:dyDescent="0.3">
      <c r="C22" s="21"/>
      <c r="D22" s="8"/>
      <c r="E22" s="8"/>
      <c r="G22" s="28"/>
      <c r="H22" s="28"/>
    </row>
    <row r="23" spans="1:9" x14ac:dyDescent="0.3">
      <c r="A23" s="10" t="s">
        <v>182</v>
      </c>
      <c r="D23" s="61" t="s">
        <v>30</v>
      </c>
      <c r="E23" s="61"/>
      <c r="G23" s="28"/>
      <c r="H23" s="28"/>
    </row>
    <row r="24" spans="1:9" x14ac:dyDescent="0.3">
      <c r="A24" s="11" t="s">
        <v>183</v>
      </c>
      <c r="D24" s="60" t="s">
        <v>31</v>
      </c>
      <c r="E24" s="60"/>
      <c r="G24" s="28"/>
      <c r="H24" s="28"/>
    </row>
    <row r="25" spans="1:9" x14ac:dyDescent="0.3">
      <c r="A25" s="51" t="s">
        <v>184</v>
      </c>
      <c r="D25" s="60" t="s">
        <v>32</v>
      </c>
      <c r="E25" s="60"/>
      <c r="G25" s="28"/>
      <c r="H25" s="28"/>
    </row>
    <row r="26" spans="1:9" x14ac:dyDescent="0.3">
      <c r="D26" s="60" t="s">
        <v>33</v>
      </c>
      <c r="E26" s="60"/>
      <c r="G26" s="28"/>
      <c r="H26" s="28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82677165354330717" right="0.23622047244094491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53C5-CE84-43D8-8392-55AB281FB5A4}">
  <dimension ref="A1:P51"/>
  <sheetViews>
    <sheetView topLeftCell="A49" workbookViewId="0">
      <selection activeCell="B10" sqref="B10"/>
    </sheetView>
  </sheetViews>
  <sheetFormatPr baseColWidth="10" defaultRowHeight="15" x14ac:dyDescent="0.25"/>
  <cols>
    <col min="1" max="1" width="18" bestFit="1" customWidth="1"/>
    <col min="2" max="2" width="68.85546875" bestFit="1" customWidth="1"/>
    <col min="3" max="3" width="67.28515625" bestFit="1" customWidth="1"/>
    <col min="4" max="4" width="18.28515625" bestFit="1" customWidth="1"/>
    <col min="5" max="5" width="98.140625" bestFit="1" customWidth="1"/>
    <col min="6" max="9" width="16.85546875" bestFit="1" customWidth="1"/>
    <col min="10" max="11" width="18" bestFit="1" customWidth="1"/>
    <col min="12" max="12" width="12.7109375" customWidth="1"/>
    <col min="13" max="13" width="12.5703125" bestFit="1" customWidth="1"/>
  </cols>
  <sheetData>
    <row r="1" spans="1:16" ht="18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8" x14ac:dyDescent="0.25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8" x14ac:dyDescent="0.25">
      <c r="A3" s="64" t="s">
        <v>221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6" spans="1:16" ht="66" x14ac:dyDescent="0.25">
      <c r="A6" s="19" t="s">
        <v>11</v>
      </c>
      <c r="B6" s="16" t="s">
        <v>12</v>
      </c>
      <c r="C6" s="16" t="s">
        <v>193</v>
      </c>
      <c r="D6" s="16" t="s">
        <v>194</v>
      </c>
      <c r="E6" s="16" t="s">
        <v>195</v>
      </c>
      <c r="F6" s="17" t="s">
        <v>13</v>
      </c>
      <c r="G6" s="17" t="s">
        <v>14</v>
      </c>
      <c r="H6" s="17" t="s">
        <v>16</v>
      </c>
      <c r="I6" s="17" t="s">
        <v>24</v>
      </c>
      <c r="J6" s="17" t="s">
        <v>25</v>
      </c>
      <c r="K6" s="17" t="s">
        <v>26</v>
      </c>
      <c r="L6" s="20" t="s">
        <v>161</v>
      </c>
    </row>
    <row r="7" spans="1:16" ht="16.5" x14ac:dyDescent="0.3">
      <c r="A7" s="27">
        <v>1</v>
      </c>
      <c r="B7" s="22" t="s">
        <v>4</v>
      </c>
      <c r="C7" s="22"/>
      <c r="D7" s="27"/>
      <c r="E7" s="22"/>
      <c r="F7" s="52">
        <v>4433211604</v>
      </c>
      <c r="G7" s="52">
        <v>3934882294</v>
      </c>
      <c r="H7" s="52">
        <v>8368093898</v>
      </c>
      <c r="I7" s="53">
        <v>1426641328</v>
      </c>
      <c r="J7" s="52">
        <v>6339794036</v>
      </c>
      <c r="K7" s="52">
        <v>7766435364</v>
      </c>
      <c r="L7" s="46">
        <f>+K7/H7</f>
        <v>0.92810088637463806</v>
      </c>
    </row>
    <row r="8" spans="1:16" ht="16.5" x14ac:dyDescent="0.3">
      <c r="A8" s="27" t="s">
        <v>36</v>
      </c>
      <c r="B8" s="22" t="s">
        <v>5</v>
      </c>
      <c r="C8" s="22"/>
      <c r="D8" s="27"/>
      <c r="E8" s="22"/>
      <c r="F8" s="53">
        <v>4333211604</v>
      </c>
      <c r="G8" s="53">
        <v>2471752645</v>
      </c>
      <c r="H8" s="53">
        <v>6804964249</v>
      </c>
      <c r="I8" s="54">
        <v>0</v>
      </c>
      <c r="J8" s="53">
        <v>6156170598</v>
      </c>
      <c r="K8" s="53">
        <v>6156170598</v>
      </c>
      <c r="L8" s="58">
        <f>+K8/H8</f>
        <v>0.90465877155852192</v>
      </c>
    </row>
    <row r="9" spans="1:16" ht="16.5" x14ac:dyDescent="0.3">
      <c r="A9" s="27" t="s">
        <v>37</v>
      </c>
      <c r="B9" s="22" t="s">
        <v>95</v>
      </c>
      <c r="C9" s="22"/>
      <c r="D9" s="27"/>
      <c r="E9" s="22"/>
      <c r="F9" s="53">
        <v>4333211604</v>
      </c>
      <c r="G9" s="53">
        <v>2471752645</v>
      </c>
      <c r="H9" s="53">
        <v>6804964249</v>
      </c>
      <c r="I9" s="54">
        <v>0</v>
      </c>
      <c r="J9" s="53">
        <v>6156170598</v>
      </c>
      <c r="K9" s="53">
        <v>6156170598</v>
      </c>
      <c r="L9" s="58">
        <f t="shared" ref="L9:L51" si="0">+K9/H9</f>
        <v>0.90465877155852192</v>
      </c>
    </row>
    <row r="10" spans="1:16" ht="16.5" x14ac:dyDescent="0.3">
      <c r="A10" s="27" t="s">
        <v>38</v>
      </c>
      <c r="B10" s="22" t="s">
        <v>97</v>
      </c>
      <c r="C10" s="22"/>
      <c r="D10" s="27"/>
      <c r="E10" s="22"/>
      <c r="F10" s="53">
        <v>778059719</v>
      </c>
      <c r="G10" s="53">
        <v>471752645</v>
      </c>
      <c r="H10" s="53">
        <v>1249812364</v>
      </c>
      <c r="I10" s="54">
        <v>0</v>
      </c>
      <c r="J10" s="53">
        <v>656170598</v>
      </c>
      <c r="K10" s="53">
        <v>656170598</v>
      </c>
      <c r="L10" s="58">
        <f t="shared" si="0"/>
        <v>0.52501528781483553</v>
      </c>
    </row>
    <row r="11" spans="1:16" ht="16.5" x14ac:dyDescent="0.3">
      <c r="A11" s="27" t="s">
        <v>39</v>
      </c>
      <c r="B11" s="22" t="s">
        <v>98</v>
      </c>
      <c r="C11" s="22"/>
      <c r="D11" s="27"/>
      <c r="E11" s="22"/>
      <c r="F11" s="53">
        <v>778059719</v>
      </c>
      <c r="G11" s="53">
        <v>471752645</v>
      </c>
      <c r="H11" s="53">
        <v>1249812364</v>
      </c>
      <c r="I11" s="54">
        <v>0</v>
      </c>
      <c r="J11" s="53">
        <v>656170598</v>
      </c>
      <c r="K11" s="53">
        <v>656170598</v>
      </c>
      <c r="L11" s="58">
        <f t="shared" si="0"/>
        <v>0.52501528781483553</v>
      </c>
    </row>
    <row r="12" spans="1:16" ht="16.5" x14ac:dyDescent="0.3">
      <c r="A12" s="27" t="s">
        <v>40</v>
      </c>
      <c r="B12" s="22" t="s">
        <v>99</v>
      </c>
      <c r="C12" s="22" t="s">
        <v>100</v>
      </c>
      <c r="D12" s="27">
        <v>91119</v>
      </c>
      <c r="E12" s="22" t="s">
        <v>196</v>
      </c>
      <c r="F12" s="53">
        <v>778059719</v>
      </c>
      <c r="G12" s="53">
        <v>71940281</v>
      </c>
      <c r="H12" s="53">
        <v>850000000</v>
      </c>
      <c r="I12" s="54">
        <v>0</v>
      </c>
      <c r="J12" s="53">
        <v>256358234</v>
      </c>
      <c r="K12" s="53">
        <v>256358234</v>
      </c>
      <c r="L12" s="58">
        <f t="shared" si="0"/>
        <v>0.30159792235294119</v>
      </c>
    </row>
    <row r="13" spans="1:16" ht="16.5" x14ac:dyDescent="0.3">
      <c r="A13" s="27" t="s">
        <v>40</v>
      </c>
      <c r="B13" s="22" t="s">
        <v>99</v>
      </c>
      <c r="C13" s="22" t="s">
        <v>100</v>
      </c>
      <c r="D13" s="27">
        <v>91138</v>
      </c>
      <c r="E13" s="22" t="s">
        <v>197</v>
      </c>
      <c r="F13" s="54">
        <v>0</v>
      </c>
      <c r="G13" s="53">
        <v>399812364</v>
      </c>
      <c r="H13" s="53">
        <v>399812364</v>
      </c>
      <c r="I13" s="54">
        <v>0</v>
      </c>
      <c r="J13" s="53">
        <v>399812364</v>
      </c>
      <c r="K13" s="53">
        <v>399812364</v>
      </c>
      <c r="L13" s="58">
        <f t="shared" si="0"/>
        <v>1</v>
      </c>
    </row>
    <row r="14" spans="1:16" ht="16.5" x14ac:dyDescent="0.3">
      <c r="A14" s="27" t="s">
        <v>40</v>
      </c>
      <c r="B14" s="22" t="s">
        <v>99</v>
      </c>
      <c r="C14" s="22" t="s">
        <v>101</v>
      </c>
      <c r="D14" s="27" t="s">
        <v>198</v>
      </c>
      <c r="E14" s="22" t="s">
        <v>199</v>
      </c>
      <c r="F14" s="53">
        <v>778059719</v>
      </c>
      <c r="G14" s="53">
        <v>471752645</v>
      </c>
      <c r="H14" s="53">
        <v>1249812364</v>
      </c>
      <c r="I14" s="54">
        <v>0</v>
      </c>
      <c r="J14" s="53">
        <v>656170598</v>
      </c>
      <c r="K14" s="53">
        <v>656170598</v>
      </c>
      <c r="L14" s="58">
        <f t="shared" si="0"/>
        <v>0.52501528781483553</v>
      </c>
    </row>
    <row r="15" spans="1:16" ht="16.5" x14ac:dyDescent="0.3">
      <c r="A15" s="27" t="s">
        <v>40</v>
      </c>
      <c r="B15" s="22" t="s">
        <v>99</v>
      </c>
      <c r="C15" s="22" t="s">
        <v>102</v>
      </c>
      <c r="D15" s="59">
        <v>111120500102180</v>
      </c>
      <c r="E15" s="22" t="s">
        <v>200</v>
      </c>
      <c r="F15" s="53">
        <v>502000000</v>
      </c>
      <c r="G15" s="53">
        <v>48000000</v>
      </c>
      <c r="H15" s="53">
        <v>550000000</v>
      </c>
      <c r="I15" s="54">
        <v>0</v>
      </c>
      <c r="J15" s="53">
        <v>115181764</v>
      </c>
      <c r="K15" s="53">
        <v>115181764</v>
      </c>
      <c r="L15" s="58">
        <f t="shared" si="0"/>
        <v>0.2094213890909091</v>
      </c>
    </row>
    <row r="16" spans="1:16" ht="16.5" x14ac:dyDescent="0.3">
      <c r="A16" s="27" t="s">
        <v>40</v>
      </c>
      <c r="B16" s="22" t="s">
        <v>99</v>
      </c>
      <c r="C16" s="22" t="s">
        <v>102</v>
      </c>
      <c r="D16" s="59">
        <v>332010500100089</v>
      </c>
      <c r="E16" s="22" t="s">
        <v>201</v>
      </c>
      <c r="F16" s="53">
        <v>276059719</v>
      </c>
      <c r="G16" s="53">
        <v>23940281</v>
      </c>
      <c r="H16" s="53">
        <v>300000000</v>
      </c>
      <c r="I16" s="54">
        <v>0</v>
      </c>
      <c r="J16" s="53">
        <v>141176470</v>
      </c>
      <c r="K16" s="53">
        <v>141176470</v>
      </c>
      <c r="L16" s="58">
        <f t="shared" si="0"/>
        <v>0.47058823333333333</v>
      </c>
    </row>
    <row r="17" spans="1:13" ht="16.5" x14ac:dyDescent="0.3">
      <c r="A17" s="27" t="s">
        <v>40</v>
      </c>
      <c r="B17" s="22" t="s">
        <v>99</v>
      </c>
      <c r="C17" s="22" t="s">
        <v>103</v>
      </c>
      <c r="D17" s="27" t="s">
        <v>202</v>
      </c>
      <c r="E17" s="22" t="s">
        <v>203</v>
      </c>
      <c r="F17" s="53">
        <v>778059719</v>
      </c>
      <c r="G17" s="53">
        <v>471752645</v>
      </c>
      <c r="H17" s="53">
        <v>1249812364</v>
      </c>
      <c r="I17" s="54">
        <v>0</v>
      </c>
      <c r="J17" s="53">
        <v>656170598</v>
      </c>
      <c r="K17" s="53">
        <v>656170598</v>
      </c>
      <c r="L17" s="58">
        <f t="shared" si="0"/>
        <v>0.52501528781483553</v>
      </c>
      <c r="M17" s="56">
        <f>+H17-J17</f>
        <v>593641766</v>
      </c>
    </row>
    <row r="18" spans="1:13" ht="16.5" x14ac:dyDescent="0.3">
      <c r="A18" s="27" t="s">
        <v>40</v>
      </c>
      <c r="B18" s="22" t="s">
        <v>99</v>
      </c>
      <c r="C18" s="22" t="s">
        <v>104</v>
      </c>
      <c r="D18" s="27" t="s">
        <v>204</v>
      </c>
      <c r="E18" s="22" t="s">
        <v>205</v>
      </c>
      <c r="F18" s="53">
        <v>778059719</v>
      </c>
      <c r="G18" s="53">
        <v>471752645</v>
      </c>
      <c r="H18" s="53">
        <v>1249812364</v>
      </c>
      <c r="I18" s="54">
        <v>0</v>
      </c>
      <c r="J18" s="53">
        <v>656170598</v>
      </c>
      <c r="K18" s="53">
        <v>656170598</v>
      </c>
      <c r="L18" s="58">
        <f t="shared" si="0"/>
        <v>0.52501528781483553</v>
      </c>
    </row>
    <row r="19" spans="1:13" ht="16.5" x14ac:dyDescent="0.3">
      <c r="A19" s="27" t="s">
        <v>41</v>
      </c>
      <c r="B19" s="22" t="s">
        <v>105</v>
      </c>
      <c r="C19" s="22"/>
      <c r="D19" s="27"/>
      <c r="E19" s="22"/>
      <c r="F19" s="53">
        <v>3555151885</v>
      </c>
      <c r="G19" s="53">
        <v>2000000000</v>
      </c>
      <c r="H19" s="53">
        <v>5555151885</v>
      </c>
      <c r="I19" s="54">
        <v>0</v>
      </c>
      <c r="J19" s="53">
        <v>5500000000</v>
      </c>
      <c r="K19" s="53">
        <v>5500000000</v>
      </c>
      <c r="L19" s="58">
        <f t="shared" si="0"/>
        <v>0.99007193932016135</v>
      </c>
    </row>
    <row r="20" spans="1:13" ht="16.5" x14ac:dyDescent="0.3">
      <c r="A20" s="27" t="s">
        <v>42</v>
      </c>
      <c r="B20" s="22" t="s">
        <v>106</v>
      </c>
      <c r="C20" s="22"/>
      <c r="D20" s="27"/>
      <c r="E20" s="22"/>
      <c r="F20" s="53">
        <v>3555151885</v>
      </c>
      <c r="G20" s="53">
        <v>2000000000</v>
      </c>
      <c r="H20" s="53">
        <v>5555151885</v>
      </c>
      <c r="I20" s="54">
        <v>0</v>
      </c>
      <c r="J20" s="53">
        <v>5500000000</v>
      </c>
      <c r="K20" s="53">
        <v>5500000000</v>
      </c>
      <c r="L20" s="58">
        <f t="shared" si="0"/>
        <v>0.99007193932016135</v>
      </c>
    </row>
    <row r="21" spans="1:13" ht="16.5" x14ac:dyDescent="0.3">
      <c r="A21" s="27" t="s">
        <v>43</v>
      </c>
      <c r="B21" s="22" t="s">
        <v>107</v>
      </c>
      <c r="C21" s="22" t="s">
        <v>101</v>
      </c>
      <c r="D21" s="27" t="s">
        <v>198</v>
      </c>
      <c r="E21" s="22" t="s">
        <v>199</v>
      </c>
      <c r="F21" s="53">
        <v>3555151885</v>
      </c>
      <c r="G21" s="53">
        <v>2000000000</v>
      </c>
      <c r="H21" s="53">
        <v>5555151885</v>
      </c>
      <c r="I21" s="54">
        <v>0</v>
      </c>
      <c r="J21" s="53">
        <v>5500000000</v>
      </c>
      <c r="K21" s="53">
        <v>5500000000</v>
      </c>
      <c r="L21" s="58">
        <f t="shared" si="0"/>
        <v>0.99007193932016135</v>
      </c>
    </row>
    <row r="22" spans="1:13" ht="16.5" x14ac:dyDescent="0.3">
      <c r="A22" s="27" t="s">
        <v>43</v>
      </c>
      <c r="B22" s="22" t="s">
        <v>107</v>
      </c>
      <c r="C22" s="22" t="s">
        <v>102</v>
      </c>
      <c r="D22" s="59">
        <v>331110500102965</v>
      </c>
      <c r="E22" s="22" t="s">
        <v>206</v>
      </c>
      <c r="F22" s="53">
        <v>3555151885</v>
      </c>
      <c r="G22" s="54">
        <v>0</v>
      </c>
      <c r="H22" s="53">
        <v>3555151885</v>
      </c>
      <c r="I22" s="54">
        <v>0</v>
      </c>
      <c r="J22" s="53">
        <v>5500000000</v>
      </c>
      <c r="K22" s="53">
        <v>5500000000</v>
      </c>
      <c r="L22" s="58">
        <f t="shared" si="0"/>
        <v>1.5470506402850914</v>
      </c>
    </row>
    <row r="23" spans="1:13" ht="16.5" x14ac:dyDescent="0.3">
      <c r="A23" s="27" t="s">
        <v>43</v>
      </c>
      <c r="B23" s="22" t="s">
        <v>107</v>
      </c>
      <c r="C23" s="22" t="s">
        <v>103</v>
      </c>
      <c r="D23" s="27" t="s">
        <v>207</v>
      </c>
      <c r="E23" s="22" t="s">
        <v>208</v>
      </c>
      <c r="F23" s="53">
        <v>3555151885</v>
      </c>
      <c r="G23" s="53">
        <v>2000000000</v>
      </c>
      <c r="H23" s="53">
        <v>5555151885</v>
      </c>
      <c r="I23" s="54">
        <v>0</v>
      </c>
      <c r="J23" s="53">
        <v>5500000000</v>
      </c>
      <c r="K23" s="53">
        <v>5500000000</v>
      </c>
      <c r="L23" s="58">
        <f t="shared" si="0"/>
        <v>0.99007193932016135</v>
      </c>
    </row>
    <row r="24" spans="1:13" ht="16.5" x14ac:dyDescent="0.3">
      <c r="A24" s="27" t="s">
        <v>43</v>
      </c>
      <c r="B24" s="22" t="s">
        <v>107</v>
      </c>
      <c r="C24" s="22" t="s">
        <v>104</v>
      </c>
      <c r="D24" s="27" t="s">
        <v>204</v>
      </c>
      <c r="E24" s="22" t="s">
        <v>205</v>
      </c>
      <c r="F24" s="53">
        <v>3555151885</v>
      </c>
      <c r="G24" s="53">
        <v>2000000000</v>
      </c>
      <c r="H24" s="53">
        <v>5555151885</v>
      </c>
      <c r="I24" s="54">
        <v>0</v>
      </c>
      <c r="J24" s="53">
        <v>5500000000</v>
      </c>
      <c r="K24" s="53">
        <v>5500000000</v>
      </c>
      <c r="L24" s="58">
        <f t="shared" si="0"/>
        <v>0.99007193932016135</v>
      </c>
    </row>
    <row r="25" spans="1:13" ht="16.5" x14ac:dyDescent="0.3">
      <c r="A25" s="27" t="s">
        <v>44</v>
      </c>
      <c r="B25" s="22" t="s">
        <v>27</v>
      </c>
      <c r="C25" s="22"/>
      <c r="D25" s="27"/>
      <c r="E25" s="22"/>
      <c r="F25" s="53">
        <v>100000000</v>
      </c>
      <c r="G25" s="53">
        <v>1463129649</v>
      </c>
      <c r="H25" s="53">
        <v>1563129649</v>
      </c>
      <c r="I25" s="53">
        <v>1426641328</v>
      </c>
      <c r="J25" s="53">
        <v>183623438</v>
      </c>
      <c r="K25" s="53">
        <v>1610264766</v>
      </c>
      <c r="L25" s="58">
        <f t="shared" si="0"/>
        <v>1.03015432343066</v>
      </c>
    </row>
    <row r="26" spans="1:13" ht="16.5" x14ac:dyDescent="0.3">
      <c r="A26" s="27" t="s">
        <v>45</v>
      </c>
      <c r="B26" s="22" t="s">
        <v>108</v>
      </c>
      <c r="C26" s="22"/>
      <c r="D26" s="27"/>
      <c r="E26" s="22"/>
      <c r="F26" s="53">
        <v>100000000</v>
      </c>
      <c r="G26" s="54">
        <v>0</v>
      </c>
      <c r="H26" s="53">
        <v>100000000</v>
      </c>
      <c r="I26" s="54">
        <v>0</v>
      </c>
      <c r="J26" s="53">
        <v>143678162</v>
      </c>
      <c r="K26" s="53">
        <v>143678162</v>
      </c>
      <c r="L26" s="58">
        <f t="shared" si="0"/>
        <v>1.4367816200000001</v>
      </c>
    </row>
    <row r="27" spans="1:13" ht="16.5" x14ac:dyDescent="0.3">
      <c r="A27" s="27" t="s">
        <v>46</v>
      </c>
      <c r="B27" s="22" t="s">
        <v>109</v>
      </c>
      <c r="C27" s="22" t="s">
        <v>101</v>
      </c>
      <c r="D27" s="27" t="s">
        <v>198</v>
      </c>
      <c r="E27" s="22" t="s">
        <v>199</v>
      </c>
      <c r="F27" s="53">
        <v>100000000</v>
      </c>
      <c r="G27" s="54">
        <v>0</v>
      </c>
      <c r="H27" s="53">
        <v>100000000</v>
      </c>
      <c r="I27" s="54">
        <v>0</v>
      </c>
      <c r="J27" s="53">
        <v>143678162</v>
      </c>
      <c r="K27" s="53">
        <v>143678162</v>
      </c>
      <c r="L27" s="58">
        <f t="shared" si="0"/>
        <v>1.4367816200000001</v>
      </c>
    </row>
    <row r="28" spans="1:13" ht="16.5" x14ac:dyDescent="0.3">
      <c r="A28" s="27" t="s">
        <v>46</v>
      </c>
      <c r="B28" s="22" t="s">
        <v>109</v>
      </c>
      <c r="C28" s="22" t="s">
        <v>103</v>
      </c>
      <c r="D28" s="27" t="s">
        <v>209</v>
      </c>
      <c r="E28" s="22" t="s">
        <v>210</v>
      </c>
      <c r="F28" s="53">
        <v>100000000</v>
      </c>
      <c r="G28" s="54">
        <v>0</v>
      </c>
      <c r="H28" s="53">
        <v>100000000</v>
      </c>
      <c r="I28" s="54">
        <v>0</v>
      </c>
      <c r="J28" s="53">
        <v>143678162</v>
      </c>
      <c r="K28" s="53">
        <v>143678162</v>
      </c>
      <c r="L28" s="58">
        <f t="shared" si="0"/>
        <v>1.4367816200000001</v>
      </c>
    </row>
    <row r="29" spans="1:13" ht="16.5" x14ac:dyDescent="0.3">
      <c r="A29" s="27" t="s">
        <v>46</v>
      </c>
      <c r="B29" s="22" t="s">
        <v>109</v>
      </c>
      <c r="C29" s="22" t="s">
        <v>110</v>
      </c>
      <c r="D29" s="27" t="s">
        <v>46</v>
      </c>
      <c r="E29" s="22" t="s">
        <v>211</v>
      </c>
      <c r="F29" s="53">
        <v>100000000</v>
      </c>
      <c r="G29" s="54">
        <v>0</v>
      </c>
      <c r="H29" s="53">
        <v>100000000</v>
      </c>
      <c r="I29" s="54">
        <v>0</v>
      </c>
      <c r="J29" s="53">
        <v>143678162</v>
      </c>
      <c r="K29" s="53">
        <v>143678162</v>
      </c>
      <c r="L29" s="58">
        <f t="shared" si="0"/>
        <v>1.4367816200000001</v>
      </c>
    </row>
    <row r="30" spans="1:13" ht="16.5" x14ac:dyDescent="0.3">
      <c r="A30" s="27" t="s">
        <v>46</v>
      </c>
      <c r="B30" s="22" t="s">
        <v>109</v>
      </c>
      <c r="C30" s="22" t="s">
        <v>104</v>
      </c>
      <c r="D30" s="27" t="s">
        <v>204</v>
      </c>
      <c r="E30" s="22" t="s">
        <v>205</v>
      </c>
      <c r="F30" s="53">
        <v>100000000</v>
      </c>
      <c r="G30" s="54">
        <v>0</v>
      </c>
      <c r="H30" s="53">
        <v>100000000</v>
      </c>
      <c r="I30" s="54">
        <v>0</v>
      </c>
      <c r="J30" s="53">
        <v>143678162</v>
      </c>
      <c r="K30" s="53">
        <v>143678162</v>
      </c>
      <c r="L30" s="58">
        <f t="shared" si="0"/>
        <v>1.4367816200000001</v>
      </c>
    </row>
    <row r="31" spans="1:13" ht="16.5" x14ac:dyDescent="0.3">
      <c r="A31" s="27" t="s">
        <v>47</v>
      </c>
      <c r="B31" s="22" t="s">
        <v>111</v>
      </c>
      <c r="C31" s="22"/>
      <c r="D31" s="27"/>
      <c r="E31" s="22"/>
      <c r="F31" s="54">
        <v>0</v>
      </c>
      <c r="G31" s="53">
        <v>1426641328</v>
      </c>
      <c r="H31" s="53">
        <v>1426641328</v>
      </c>
      <c r="I31" s="53">
        <v>1426641328</v>
      </c>
      <c r="J31" s="54">
        <v>0</v>
      </c>
      <c r="K31" s="53">
        <v>1426641328</v>
      </c>
      <c r="L31" s="58">
        <f t="shared" si="0"/>
        <v>1</v>
      </c>
    </row>
    <row r="32" spans="1:13" ht="16.5" x14ac:dyDescent="0.3">
      <c r="A32" s="27" t="s">
        <v>48</v>
      </c>
      <c r="B32" s="22" t="s">
        <v>112</v>
      </c>
      <c r="C32" s="22" t="s">
        <v>101</v>
      </c>
      <c r="D32" s="27" t="s">
        <v>198</v>
      </c>
      <c r="E32" s="22" t="s">
        <v>199</v>
      </c>
      <c r="F32" s="54">
        <v>0</v>
      </c>
      <c r="G32" s="53">
        <v>21883476</v>
      </c>
      <c r="H32" s="53">
        <v>21883476</v>
      </c>
      <c r="I32" s="53">
        <v>21883476</v>
      </c>
      <c r="J32" s="54">
        <v>0</v>
      </c>
      <c r="K32" s="53">
        <v>21883476</v>
      </c>
      <c r="L32" s="58">
        <f t="shared" si="0"/>
        <v>1</v>
      </c>
    </row>
    <row r="33" spans="1:12" ht="16.5" x14ac:dyDescent="0.3">
      <c r="A33" s="27" t="s">
        <v>48</v>
      </c>
      <c r="B33" s="22" t="s">
        <v>112</v>
      </c>
      <c r="C33" s="22" t="s">
        <v>103</v>
      </c>
      <c r="D33" s="27" t="s">
        <v>212</v>
      </c>
      <c r="E33" s="22" t="s">
        <v>213</v>
      </c>
      <c r="F33" s="54">
        <v>0</v>
      </c>
      <c r="G33" s="53">
        <v>21883476</v>
      </c>
      <c r="H33" s="53">
        <v>21883476</v>
      </c>
      <c r="I33" s="53">
        <v>21883476</v>
      </c>
      <c r="J33" s="54">
        <v>0</v>
      </c>
      <c r="K33" s="53">
        <v>21883476</v>
      </c>
      <c r="L33" s="58">
        <f t="shared" si="0"/>
        <v>1</v>
      </c>
    </row>
    <row r="34" spans="1:12" ht="16.5" x14ac:dyDescent="0.3">
      <c r="A34" s="27" t="s">
        <v>48</v>
      </c>
      <c r="B34" s="22" t="s">
        <v>112</v>
      </c>
      <c r="C34" s="22" t="s">
        <v>104</v>
      </c>
      <c r="D34" s="27" t="s">
        <v>204</v>
      </c>
      <c r="E34" s="22" t="s">
        <v>205</v>
      </c>
      <c r="F34" s="54">
        <v>0</v>
      </c>
      <c r="G34" s="53">
        <v>21883476</v>
      </c>
      <c r="H34" s="53">
        <v>21883476</v>
      </c>
      <c r="I34" s="53">
        <v>21883476</v>
      </c>
      <c r="J34" s="54">
        <v>0</v>
      </c>
      <c r="K34" s="53">
        <v>21883476</v>
      </c>
      <c r="L34" s="58">
        <f t="shared" si="0"/>
        <v>1</v>
      </c>
    </row>
    <row r="35" spans="1:12" ht="16.5" x14ac:dyDescent="0.3">
      <c r="A35" s="27" t="s">
        <v>93</v>
      </c>
      <c r="B35" s="22" t="s">
        <v>113</v>
      </c>
      <c r="C35" s="22" t="s">
        <v>101</v>
      </c>
      <c r="D35" s="27" t="s">
        <v>198</v>
      </c>
      <c r="E35" s="22" t="s">
        <v>199</v>
      </c>
      <c r="F35" s="54">
        <v>0</v>
      </c>
      <c r="G35" s="53">
        <v>1404757852</v>
      </c>
      <c r="H35" s="53">
        <v>1404757852</v>
      </c>
      <c r="I35" s="53">
        <v>1404757852</v>
      </c>
      <c r="J35" s="54">
        <v>0</v>
      </c>
      <c r="K35" s="53">
        <v>1404757852</v>
      </c>
      <c r="L35" s="58">
        <f t="shared" si="0"/>
        <v>1</v>
      </c>
    </row>
    <row r="36" spans="1:12" ht="16.5" x14ac:dyDescent="0.3">
      <c r="A36" s="27" t="s">
        <v>93</v>
      </c>
      <c r="B36" s="22" t="s">
        <v>113</v>
      </c>
      <c r="C36" s="22" t="s">
        <v>103</v>
      </c>
      <c r="D36" s="27">
        <v>193</v>
      </c>
      <c r="E36" s="22" t="s">
        <v>214</v>
      </c>
      <c r="F36" s="54">
        <v>0</v>
      </c>
      <c r="G36" s="53">
        <v>340052802</v>
      </c>
      <c r="H36" s="53">
        <v>340052802</v>
      </c>
      <c r="I36" s="53">
        <v>340052802</v>
      </c>
      <c r="J36" s="54">
        <v>0</v>
      </c>
      <c r="K36" s="53">
        <v>340052802</v>
      </c>
      <c r="L36" s="58">
        <f t="shared" si="0"/>
        <v>1</v>
      </c>
    </row>
    <row r="37" spans="1:12" ht="16.5" x14ac:dyDescent="0.3">
      <c r="A37" s="27" t="s">
        <v>93</v>
      </c>
      <c r="B37" s="22" t="s">
        <v>113</v>
      </c>
      <c r="C37" s="22" t="s">
        <v>103</v>
      </c>
      <c r="D37" s="27" t="s">
        <v>207</v>
      </c>
      <c r="E37" s="22" t="s">
        <v>208</v>
      </c>
      <c r="F37" s="54">
        <v>0</v>
      </c>
      <c r="G37" s="53">
        <v>416484287</v>
      </c>
      <c r="H37" s="53">
        <v>416484287</v>
      </c>
      <c r="I37" s="53">
        <v>416484287</v>
      </c>
      <c r="J37" s="54">
        <v>0</v>
      </c>
      <c r="K37" s="53">
        <v>416484287</v>
      </c>
      <c r="L37" s="58">
        <f t="shared" si="0"/>
        <v>1</v>
      </c>
    </row>
    <row r="38" spans="1:12" ht="16.5" x14ac:dyDescent="0.3">
      <c r="A38" s="27" t="s">
        <v>93</v>
      </c>
      <c r="B38" s="22" t="s">
        <v>113</v>
      </c>
      <c r="C38" s="22" t="s">
        <v>103</v>
      </c>
      <c r="D38" s="27" t="s">
        <v>215</v>
      </c>
      <c r="E38" s="22" t="s">
        <v>216</v>
      </c>
      <c r="F38" s="54">
        <v>0</v>
      </c>
      <c r="G38" s="53">
        <v>648220763</v>
      </c>
      <c r="H38" s="53">
        <v>648220763</v>
      </c>
      <c r="I38" s="53">
        <v>648220763</v>
      </c>
      <c r="J38" s="54">
        <v>0</v>
      </c>
      <c r="K38" s="53">
        <v>648220763</v>
      </c>
      <c r="L38" s="58">
        <f t="shared" si="0"/>
        <v>1</v>
      </c>
    </row>
    <row r="39" spans="1:12" ht="16.5" x14ac:dyDescent="0.3">
      <c r="A39" s="27" t="s">
        <v>93</v>
      </c>
      <c r="B39" s="22" t="s">
        <v>113</v>
      </c>
      <c r="C39" s="22" t="s">
        <v>104</v>
      </c>
      <c r="D39" s="27" t="s">
        <v>204</v>
      </c>
      <c r="E39" s="22" t="s">
        <v>205</v>
      </c>
      <c r="F39" s="54">
        <v>0</v>
      </c>
      <c r="G39" s="53">
        <v>1404757852</v>
      </c>
      <c r="H39" s="53">
        <v>1404757852</v>
      </c>
      <c r="I39" s="53">
        <v>1404757852</v>
      </c>
      <c r="J39" s="54">
        <v>0</v>
      </c>
      <c r="K39" s="53">
        <v>1404757852</v>
      </c>
      <c r="L39" s="58">
        <f t="shared" si="0"/>
        <v>1</v>
      </c>
    </row>
    <row r="40" spans="1:12" ht="16.5" x14ac:dyDescent="0.3">
      <c r="A40" s="27" t="s">
        <v>91</v>
      </c>
      <c r="B40" s="22" t="s">
        <v>114</v>
      </c>
      <c r="C40" s="22"/>
      <c r="D40" s="27"/>
      <c r="E40" s="22"/>
      <c r="F40" s="54">
        <v>0</v>
      </c>
      <c r="G40" s="54">
        <v>0</v>
      </c>
      <c r="H40" s="54">
        <v>0</v>
      </c>
      <c r="I40" s="54">
        <v>0</v>
      </c>
      <c r="J40" s="53">
        <v>3453363</v>
      </c>
      <c r="K40" s="53">
        <v>3453363</v>
      </c>
      <c r="L40" s="58">
        <v>0</v>
      </c>
    </row>
    <row r="41" spans="1:12" ht="16.5" x14ac:dyDescent="0.3">
      <c r="A41" s="27" t="s">
        <v>92</v>
      </c>
      <c r="B41" s="22" t="s">
        <v>115</v>
      </c>
      <c r="C41" s="22" t="s">
        <v>101</v>
      </c>
      <c r="D41" s="27" t="s">
        <v>198</v>
      </c>
      <c r="E41" s="22" t="s">
        <v>199</v>
      </c>
      <c r="F41" s="54">
        <v>0</v>
      </c>
      <c r="G41" s="54">
        <v>0</v>
      </c>
      <c r="H41" s="54">
        <v>0</v>
      </c>
      <c r="I41" s="54">
        <v>0</v>
      </c>
      <c r="J41" s="53">
        <v>3415963</v>
      </c>
      <c r="K41" s="53">
        <v>3415963</v>
      </c>
      <c r="L41" s="58">
        <v>0</v>
      </c>
    </row>
    <row r="42" spans="1:12" ht="16.5" x14ac:dyDescent="0.3">
      <c r="A42" s="27" t="s">
        <v>92</v>
      </c>
      <c r="B42" s="22" t="s">
        <v>115</v>
      </c>
      <c r="C42" s="22" t="s">
        <v>103</v>
      </c>
      <c r="D42" s="27" t="s">
        <v>217</v>
      </c>
      <c r="E42" s="22" t="s">
        <v>218</v>
      </c>
      <c r="F42" s="54">
        <v>0</v>
      </c>
      <c r="G42" s="54">
        <v>0</v>
      </c>
      <c r="H42" s="54">
        <v>0</v>
      </c>
      <c r="I42" s="54">
        <v>0</v>
      </c>
      <c r="J42" s="53">
        <v>1786363</v>
      </c>
      <c r="K42" s="53">
        <v>1786363</v>
      </c>
      <c r="L42" s="58">
        <v>0</v>
      </c>
    </row>
    <row r="43" spans="1:12" ht="16.5" x14ac:dyDescent="0.3">
      <c r="A43" s="27" t="s">
        <v>92</v>
      </c>
      <c r="B43" s="22" t="s">
        <v>115</v>
      </c>
      <c r="C43" s="22" t="s">
        <v>103</v>
      </c>
      <c r="D43" s="27" t="s">
        <v>207</v>
      </c>
      <c r="E43" s="22" t="s">
        <v>208</v>
      </c>
      <c r="F43" s="54">
        <v>0</v>
      </c>
      <c r="G43" s="54">
        <v>0</v>
      </c>
      <c r="H43" s="54">
        <v>0</v>
      </c>
      <c r="I43" s="54">
        <v>0</v>
      </c>
      <c r="J43" s="53">
        <v>1629600</v>
      </c>
      <c r="K43" s="53">
        <v>1629600</v>
      </c>
      <c r="L43" s="58">
        <v>0</v>
      </c>
    </row>
    <row r="44" spans="1:12" ht="16.5" x14ac:dyDescent="0.3">
      <c r="A44" s="27" t="s">
        <v>92</v>
      </c>
      <c r="B44" s="22" t="s">
        <v>115</v>
      </c>
      <c r="C44" s="22" t="s">
        <v>104</v>
      </c>
      <c r="D44" s="27" t="s">
        <v>204</v>
      </c>
      <c r="E44" s="22" t="s">
        <v>205</v>
      </c>
      <c r="F44" s="54">
        <v>0</v>
      </c>
      <c r="G44" s="54">
        <v>0</v>
      </c>
      <c r="H44" s="54">
        <v>0</v>
      </c>
      <c r="I44" s="54">
        <v>0</v>
      </c>
      <c r="J44" s="53">
        <v>3415963</v>
      </c>
      <c r="K44" s="53">
        <v>3415963</v>
      </c>
      <c r="L44" s="58">
        <v>0</v>
      </c>
    </row>
    <row r="45" spans="1:12" ht="16.5" x14ac:dyDescent="0.3">
      <c r="A45" s="27" t="s">
        <v>162</v>
      </c>
      <c r="B45" s="22" t="s">
        <v>163</v>
      </c>
      <c r="C45" s="22" t="s">
        <v>101</v>
      </c>
      <c r="D45" s="27" t="s">
        <v>198</v>
      </c>
      <c r="E45" s="22" t="s">
        <v>199</v>
      </c>
      <c r="F45" s="54">
        <v>0</v>
      </c>
      <c r="G45" s="54">
        <v>0</v>
      </c>
      <c r="H45" s="54">
        <v>0</v>
      </c>
      <c r="I45" s="54">
        <v>0</v>
      </c>
      <c r="J45" s="53">
        <v>37400</v>
      </c>
      <c r="K45" s="53">
        <v>37400</v>
      </c>
      <c r="L45" s="58">
        <v>0</v>
      </c>
    </row>
    <row r="46" spans="1:12" ht="16.5" x14ac:dyDescent="0.3">
      <c r="A46" s="27" t="s">
        <v>162</v>
      </c>
      <c r="B46" s="22" t="s">
        <v>163</v>
      </c>
      <c r="C46" s="22" t="s">
        <v>103</v>
      </c>
      <c r="D46" s="27" t="s">
        <v>207</v>
      </c>
      <c r="E46" s="22" t="s">
        <v>208</v>
      </c>
      <c r="F46" s="54">
        <v>0</v>
      </c>
      <c r="G46" s="54">
        <v>0</v>
      </c>
      <c r="H46" s="54">
        <v>0</v>
      </c>
      <c r="I46" s="54">
        <v>0</v>
      </c>
      <c r="J46" s="53">
        <v>37400</v>
      </c>
      <c r="K46" s="53">
        <v>37400</v>
      </c>
      <c r="L46" s="58">
        <v>0</v>
      </c>
    </row>
    <row r="47" spans="1:12" ht="16.5" x14ac:dyDescent="0.3">
      <c r="A47" s="27" t="s">
        <v>162</v>
      </c>
      <c r="B47" s="22" t="s">
        <v>163</v>
      </c>
      <c r="C47" s="22" t="s">
        <v>104</v>
      </c>
      <c r="D47" s="27" t="s">
        <v>204</v>
      </c>
      <c r="E47" s="22" t="s">
        <v>205</v>
      </c>
      <c r="F47" s="54">
        <v>0</v>
      </c>
      <c r="G47" s="54">
        <v>0</v>
      </c>
      <c r="H47" s="54">
        <v>0</v>
      </c>
      <c r="I47" s="54">
        <v>0</v>
      </c>
      <c r="J47" s="53">
        <v>37400</v>
      </c>
      <c r="K47" s="53">
        <v>37400</v>
      </c>
      <c r="L47" s="58">
        <v>0</v>
      </c>
    </row>
    <row r="48" spans="1:12" ht="16.5" x14ac:dyDescent="0.3">
      <c r="A48" s="27" t="s">
        <v>49</v>
      </c>
      <c r="B48" s="22" t="s">
        <v>116</v>
      </c>
      <c r="C48" s="22"/>
      <c r="D48" s="27"/>
      <c r="E48" s="22"/>
      <c r="F48" s="54">
        <v>0</v>
      </c>
      <c r="G48" s="53">
        <v>36488321</v>
      </c>
      <c r="H48" s="53">
        <v>36488321</v>
      </c>
      <c r="I48" s="54">
        <v>0</v>
      </c>
      <c r="J48" s="53">
        <v>36491913</v>
      </c>
      <c r="K48" s="53">
        <v>36491913</v>
      </c>
      <c r="L48" s="58">
        <f t="shared" si="0"/>
        <v>1.0000984424577934</v>
      </c>
    </row>
    <row r="49" spans="1:12" ht="16.5" x14ac:dyDescent="0.3">
      <c r="A49" s="27" t="s">
        <v>50</v>
      </c>
      <c r="B49" s="22" t="s">
        <v>117</v>
      </c>
      <c r="C49" s="22" t="s">
        <v>101</v>
      </c>
      <c r="D49" s="27" t="s">
        <v>198</v>
      </c>
      <c r="E49" s="22" t="s">
        <v>199</v>
      </c>
      <c r="F49" s="54">
        <v>0</v>
      </c>
      <c r="G49" s="53">
        <v>36488321</v>
      </c>
      <c r="H49" s="53">
        <v>36488321</v>
      </c>
      <c r="I49" s="54">
        <v>0</v>
      </c>
      <c r="J49" s="53">
        <v>36491913</v>
      </c>
      <c r="K49" s="53">
        <v>36491913</v>
      </c>
      <c r="L49" s="58">
        <f t="shared" si="0"/>
        <v>1.0000984424577934</v>
      </c>
    </row>
    <row r="50" spans="1:12" ht="16.5" x14ac:dyDescent="0.3">
      <c r="A50" s="27" t="s">
        <v>50</v>
      </c>
      <c r="B50" s="22" t="s">
        <v>117</v>
      </c>
      <c r="C50" s="22" t="s">
        <v>103</v>
      </c>
      <c r="D50" s="27" t="s">
        <v>219</v>
      </c>
      <c r="E50" s="22" t="s">
        <v>220</v>
      </c>
      <c r="F50" s="54">
        <v>0</v>
      </c>
      <c r="G50" s="53">
        <v>36488321</v>
      </c>
      <c r="H50" s="53">
        <v>36488321</v>
      </c>
      <c r="I50" s="54">
        <v>0</v>
      </c>
      <c r="J50" s="53">
        <v>36491913</v>
      </c>
      <c r="K50" s="53">
        <v>36491913</v>
      </c>
      <c r="L50" s="58">
        <f t="shared" si="0"/>
        <v>1.0000984424577934</v>
      </c>
    </row>
    <row r="51" spans="1:12" ht="16.5" x14ac:dyDescent="0.3">
      <c r="A51" s="27" t="s">
        <v>50</v>
      </c>
      <c r="B51" s="22" t="s">
        <v>117</v>
      </c>
      <c r="C51" s="22" t="s">
        <v>104</v>
      </c>
      <c r="D51" s="27" t="s">
        <v>204</v>
      </c>
      <c r="E51" s="22" t="s">
        <v>205</v>
      </c>
      <c r="F51" s="54">
        <v>0</v>
      </c>
      <c r="G51" s="53">
        <v>36488321</v>
      </c>
      <c r="H51" s="53">
        <v>36488321</v>
      </c>
      <c r="I51" s="54">
        <v>0</v>
      </c>
      <c r="J51" s="53">
        <v>36491913</v>
      </c>
      <c r="K51" s="53">
        <v>36491913</v>
      </c>
      <c r="L51" s="58">
        <f t="shared" si="0"/>
        <v>1.0000984424577934</v>
      </c>
    </row>
  </sheetData>
  <autoFilter ref="A6:M51" xr:uid="{B1AB53C5-CE84-43D8-8392-55AB281FB5A4}"/>
  <mergeCells count="3">
    <mergeCell ref="A1:P1"/>
    <mergeCell ref="A2:P2"/>
    <mergeCell ref="A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3B54-CEDA-43F2-B3DA-B727EAC45101}">
  <dimension ref="A1:O328"/>
  <sheetViews>
    <sheetView topLeftCell="A171" workbookViewId="0">
      <selection activeCell="A4" sqref="A4"/>
    </sheetView>
  </sheetViews>
  <sheetFormatPr baseColWidth="10" defaultRowHeight="15" x14ac:dyDescent="0.25"/>
  <cols>
    <col min="1" max="1" width="26.5703125" bestFit="1" customWidth="1"/>
    <col min="2" max="2" width="170.140625" bestFit="1" customWidth="1"/>
    <col min="3" max="3" width="67.28515625" bestFit="1" customWidth="1"/>
    <col min="5" max="5" width="150.7109375" bestFit="1" customWidth="1"/>
    <col min="6" max="6" width="16.85546875" customWidth="1"/>
    <col min="7" max="7" width="16.140625" customWidth="1"/>
    <col min="8" max="8" width="13.140625" customWidth="1"/>
    <col min="9" max="9" width="17.7109375" customWidth="1"/>
    <col min="10" max="10" width="16.28515625" customWidth="1"/>
    <col min="11" max="11" width="17.42578125" customWidth="1"/>
    <col min="12" max="14" width="15" bestFit="1" customWidth="1"/>
    <col min="15" max="15" width="14" customWidth="1"/>
  </cols>
  <sheetData>
    <row r="1" spans="1:15" ht="16.5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ht="16.5" x14ac:dyDescent="0.25">
      <c r="A2" s="66" t="s">
        <v>160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 ht="16.5" x14ac:dyDescent="0.25">
      <c r="A3" s="66" t="s">
        <v>394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6" spans="1:15" ht="49.5" x14ac:dyDescent="0.25">
      <c r="A6" s="16" t="s">
        <v>11</v>
      </c>
      <c r="B6" s="16" t="s">
        <v>12</v>
      </c>
      <c r="C6" s="16" t="s">
        <v>193</v>
      </c>
      <c r="D6" s="16" t="s">
        <v>194</v>
      </c>
      <c r="E6" s="16" t="s">
        <v>195</v>
      </c>
      <c r="F6" s="17" t="s">
        <v>1</v>
      </c>
      <c r="G6" s="17" t="s">
        <v>28</v>
      </c>
      <c r="H6" s="17" t="s">
        <v>29</v>
      </c>
      <c r="I6" s="17" t="s">
        <v>15</v>
      </c>
      <c r="J6" s="17" t="s">
        <v>16</v>
      </c>
      <c r="K6" s="17" t="s">
        <v>17</v>
      </c>
      <c r="L6" s="17" t="s">
        <v>18</v>
      </c>
      <c r="M6" s="17" t="s">
        <v>19</v>
      </c>
      <c r="N6" s="17" t="s">
        <v>20</v>
      </c>
      <c r="O6" s="18" t="s">
        <v>21</v>
      </c>
    </row>
    <row r="7" spans="1:15" ht="16.5" x14ac:dyDescent="0.3">
      <c r="A7" s="27">
        <v>2</v>
      </c>
      <c r="B7" s="22" t="s">
        <v>7</v>
      </c>
      <c r="C7" s="22"/>
      <c r="D7" s="27"/>
      <c r="E7" s="22"/>
      <c r="F7" s="55">
        <v>4433211604</v>
      </c>
      <c r="G7" s="55">
        <v>3934882294</v>
      </c>
      <c r="H7" s="55">
        <v>91663892</v>
      </c>
      <c r="I7" s="55">
        <v>91663892</v>
      </c>
      <c r="J7" s="55">
        <v>8368093898</v>
      </c>
      <c r="K7" s="55">
        <v>4826292321</v>
      </c>
      <c r="L7" s="55">
        <v>4670416420</v>
      </c>
      <c r="M7" s="55">
        <v>3788571396</v>
      </c>
      <c r="N7" s="55">
        <v>3689049208</v>
      </c>
      <c r="O7" s="46">
        <f>+L7/J7</f>
        <v>0.55812189453517536</v>
      </c>
    </row>
    <row r="8" spans="1:15" ht="16.5" x14ac:dyDescent="0.3">
      <c r="A8" s="27" t="s">
        <v>51</v>
      </c>
      <c r="B8" s="22" t="s">
        <v>118</v>
      </c>
      <c r="C8" s="22"/>
      <c r="D8" s="27"/>
      <c r="E8" s="22"/>
      <c r="F8" s="55">
        <v>4433211604</v>
      </c>
      <c r="G8" s="55">
        <v>3934882294</v>
      </c>
      <c r="H8" s="55">
        <v>91663892</v>
      </c>
      <c r="I8" s="55">
        <v>91663892</v>
      </c>
      <c r="J8" s="55">
        <v>8368093898</v>
      </c>
      <c r="K8" s="55">
        <v>4826292321</v>
      </c>
      <c r="L8" s="55">
        <v>4670416420</v>
      </c>
      <c r="M8" s="55">
        <v>3788571396</v>
      </c>
      <c r="N8" s="55">
        <v>3689049208</v>
      </c>
      <c r="O8" s="46">
        <f t="shared" ref="O8:O71" si="0">+L8/J8</f>
        <v>0.55812189453517536</v>
      </c>
    </row>
    <row r="9" spans="1:15" ht="16.5" x14ac:dyDescent="0.3">
      <c r="A9" s="27" t="s">
        <v>52</v>
      </c>
      <c r="B9" s="22" t="s">
        <v>119</v>
      </c>
      <c r="C9" s="22"/>
      <c r="D9" s="27"/>
      <c r="E9" s="22"/>
      <c r="F9" s="55">
        <v>3648522628</v>
      </c>
      <c r="G9" s="55">
        <v>1776732502</v>
      </c>
      <c r="H9" s="55">
        <v>11400000</v>
      </c>
      <c r="I9" s="55">
        <v>11400000</v>
      </c>
      <c r="J9" s="55">
        <v>5425255130</v>
      </c>
      <c r="K9" s="55">
        <v>2749737590</v>
      </c>
      <c r="L9" s="55">
        <v>2749737590</v>
      </c>
      <c r="M9" s="55">
        <v>2749737590</v>
      </c>
      <c r="N9" s="55">
        <v>2668741454</v>
      </c>
      <c r="O9" s="46">
        <f t="shared" si="0"/>
        <v>0.50684023591716321</v>
      </c>
    </row>
    <row r="10" spans="1:15" ht="16.5" x14ac:dyDescent="0.3">
      <c r="A10" s="27" t="s">
        <v>53</v>
      </c>
      <c r="B10" s="22" t="s">
        <v>120</v>
      </c>
      <c r="C10" s="22"/>
      <c r="D10" s="27"/>
      <c r="E10" s="22"/>
      <c r="F10" s="55">
        <v>3648522628</v>
      </c>
      <c r="G10" s="55">
        <v>1776732502</v>
      </c>
      <c r="H10" s="55">
        <v>11400000</v>
      </c>
      <c r="I10" s="55">
        <v>11400000</v>
      </c>
      <c r="J10" s="55">
        <v>5425255130</v>
      </c>
      <c r="K10" s="55">
        <v>2749737590</v>
      </c>
      <c r="L10" s="55">
        <v>2749737590</v>
      </c>
      <c r="M10" s="55">
        <v>2749737590</v>
      </c>
      <c r="N10" s="55">
        <v>2668741454</v>
      </c>
      <c r="O10" s="46">
        <f t="shared" si="0"/>
        <v>0.50684023591716321</v>
      </c>
    </row>
    <row r="11" spans="1:15" ht="16.5" x14ac:dyDescent="0.3">
      <c r="A11" s="27" t="s">
        <v>54</v>
      </c>
      <c r="B11" s="22" t="s">
        <v>121</v>
      </c>
      <c r="C11" s="22"/>
      <c r="D11" s="27"/>
      <c r="E11" s="22"/>
      <c r="F11" s="55">
        <v>2628568236</v>
      </c>
      <c r="G11" s="55">
        <v>1263902678</v>
      </c>
      <c r="H11" s="55">
        <v>1400000</v>
      </c>
      <c r="I11" s="55">
        <v>11400000</v>
      </c>
      <c r="J11" s="55">
        <v>3882470914</v>
      </c>
      <c r="K11" s="55">
        <v>2034179497</v>
      </c>
      <c r="L11" s="55">
        <v>2034179497</v>
      </c>
      <c r="M11" s="55">
        <v>2034179497</v>
      </c>
      <c r="N11" s="55">
        <v>2027493970</v>
      </c>
      <c r="O11" s="46">
        <f t="shared" si="0"/>
        <v>0.52393940406993089</v>
      </c>
    </row>
    <row r="12" spans="1:15" ht="16.5" x14ac:dyDescent="0.3">
      <c r="A12" s="27" t="s">
        <v>55</v>
      </c>
      <c r="B12" s="22" t="s">
        <v>122</v>
      </c>
      <c r="C12" s="22"/>
      <c r="D12" s="27"/>
      <c r="E12" s="22"/>
      <c r="F12" s="55">
        <v>2628568236</v>
      </c>
      <c r="G12" s="55">
        <v>1263902678</v>
      </c>
      <c r="H12" s="55">
        <v>1400000</v>
      </c>
      <c r="I12" s="55">
        <v>11400000</v>
      </c>
      <c r="J12" s="55">
        <v>3882470914</v>
      </c>
      <c r="K12" s="55">
        <v>2034179497</v>
      </c>
      <c r="L12" s="55">
        <v>2034179497</v>
      </c>
      <c r="M12" s="55">
        <v>2034179497</v>
      </c>
      <c r="N12" s="55">
        <v>2027493970</v>
      </c>
      <c r="O12" s="46">
        <f t="shared" si="0"/>
        <v>0.52393940406993089</v>
      </c>
    </row>
    <row r="13" spans="1:15" ht="16.5" x14ac:dyDescent="0.3">
      <c r="A13" s="27" t="s">
        <v>56</v>
      </c>
      <c r="B13" s="22" t="s">
        <v>123</v>
      </c>
      <c r="C13" s="22" t="s">
        <v>101</v>
      </c>
      <c r="D13" s="27" t="s">
        <v>198</v>
      </c>
      <c r="E13" s="22" t="s">
        <v>199</v>
      </c>
      <c r="F13" s="55">
        <v>2194861831</v>
      </c>
      <c r="G13" s="55">
        <v>1041121638</v>
      </c>
      <c r="H13" s="55">
        <v>0</v>
      </c>
      <c r="I13" s="55">
        <v>11400000</v>
      </c>
      <c r="J13" s="55">
        <v>3224583469</v>
      </c>
      <c r="K13" s="55">
        <v>1778249584</v>
      </c>
      <c r="L13" s="55">
        <v>1778249584</v>
      </c>
      <c r="M13" s="55">
        <v>1778249584</v>
      </c>
      <c r="N13" s="55">
        <v>1778249584</v>
      </c>
      <c r="O13" s="46">
        <f t="shared" si="0"/>
        <v>0.55146644554109381</v>
      </c>
    </row>
    <row r="14" spans="1:15" ht="16.5" x14ac:dyDescent="0.3">
      <c r="A14" s="27" t="s">
        <v>56</v>
      </c>
      <c r="B14" s="22" t="s">
        <v>123</v>
      </c>
      <c r="C14" s="22" t="s">
        <v>103</v>
      </c>
      <c r="D14" s="27" t="s">
        <v>202</v>
      </c>
      <c r="E14" s="22" t="s">
        <v>203</v>
      </c>
      <c r="F14" s="55">
        <v>0</v>
      </c>
      <c r="G14" s="55">
        <v>48000000</v>
      </c>
      <c r="H14" s="55">
        <v>0</v>
      </c>
      <c r="I14" s="55">
        <v>0</v>
      </c>
      <c r="J14" s="55">
        <v>48000000</v>
      </c>
      <c r="K14" s="55">
        <v>48000000</v>
      </c>
      <c r="L14" s="55">
        <v>48000000</v>
      </c>
      <c r="M14" s="55">
        <v>48000000</v>
      </c>
      <c r="N14" s="55">
        <v>48000000</v>
      </c>
      <c r="O14" s="46">
        <f t="shared" si="0"/>
        <v>1</v>
      </c>
    </row>
    <row r="15" spans="1:15" ht="16.5" x14ac:dyDescent="0.3">
      <c r="A15" s="27" t="s">
        <v>56</v>
      </c>
      <c r="B15" s="22" t="s">
        <v>123</v>
      </c>
      <c r="C15" s="22" t="s">
        <v>103</v>
      </c>
      <c r="D15" s="27" t="s">
        <v>207</v>
      </c>
      <c r="E15" s="22" t="s">
        <v>208</v>
      </c>
      <c r="F15" s="55">
        <v>2194861831</v>
      </c>
      <c r="G15" s="55">
        <v>968050509</v>
      </c>
      <c r="H15" s="55">
        <v>0</v>
      </c>
      <c r="I15" s="55">
        <v>11400000</v>
      </c>
      <c r="J15" s="55">
        <v>3151512340</v>
      </c>
      <c r="K15" s="55">
        <v>1705178455</v>
      </c>
      <c r="L15" s="55">
        <v>1705178455</v>
      </c>
      <c r="M15" s="55">
        <v>1705178455</v>
      </c>
      <c r="N15" s="55">
        <v>1705178455</v>
      </c>
      <c r="O15" s="46">
        <f t="shared" si="0"/>
        <v>0.54106672322279403</v>
      </c>
    </row>
    <row r="16" spans="1:15" ht="16.5" x14ac:dyDescent="0.3">
      <c r="A16" s="27" t="s">
        <v>56</v>
      </c>
      <c r="B16" s="22" t="s">
        <v>123</v>
      </c>
      <c r="C16" s="22" t="s">
        <v>103</v>
      </c>
      <c r="D16" s="27" t="s">
        <v>219</v>
      </c>
      <c r="E16" s="22" t="s">
        <v>220</v>
      </c>
      <c r="F16" s="55">
        <v>0</v>
      </c>
      <c r="G16" s="55">
        <v>25071129</v>
      </c>
      <c r="H16" s="55">
        <v>0</v>
      </c>
      <c r="I16" s="55">
        <v>0</v>
      </c>
      <c r="J16" s="55">
        <v>25071129</v>
      </c>
      <c r="K16" s="55">
        <v>25071129</v>
      </c>
      <c r="L16" s="55">
        <v>25071129</v>
      </c>
      <c r="M16" s="55">
        <v>25071129</v>
      </c>
      <c r="N16" s="55">
        <v>25071129</v>
      </c>
      <c r="O16" s="46">
        <f t="shared" si="0"/>
        <v>1</v>
      </c>
    </row>
    <row r="17" spans="1:15" ht="16.5" x14ac:dyDescent="0.3">
      <c r="A17" s="27" t="s">
        <v>56</v>
      </c>
      <c r="B17" s="22" t="s">
        <v>123</v>
      </c>
      <c r="C17" s="22" t="s">
        <v>104</v>
      </c>
      <c r="D17" s="27" t="s">
        <v>204</v>
      </c>
      <c r="E17" s="22" t="s">
        <v>205</v>
      </c>
      <c r="F17" s="55">
        <v>2194861831</v>
      </c>
      <c r="G17" s="55">
        <v>1041121638</v>
      </c>
      <c r="H17" s="55">
        <v>0</v>
      </c>
      <c r="I17" s="55">
        <v>11400000</v>
      </c>
      <c r="J17" s="55">
        <v>3224583469</v>
      </c>
      <c r="K17" s="55">
        <v>1778249584</v>
      </c>
      <c r="L17" s="55">
        <v>1778249584</v>
      </c>
      <c r="M17" s="55">
        <v>1778249584</v>
      </c>
      <c r="N17" s="55">
        <v>1778249584</v>
      </c>
      <c r="O17" s="46">
        <f t="shared" si="0"/>
        <v>0.55146644554109381</v>
      </c>
    </row>
    <row r="18" spans="1:15" ht="16.5" x14ac:dyDescent="0.3">
      <c r="A18" s="27" t="s">
        <v>57</v>
      </c>
      <c r="B18" s="22" t="s">
        <v>124</v>
      </c>
      <c r="C18" s="22" t="s">
        <v>101</v>
      </c>
      <c r="D18" s="27" t="s">
        <v>198</v>
      </c>
      <c r="E18" s="22" t="s">
        <v>199</v>
      </c>
      <c r="F18" s="55">
        <v>1200000</v>
      </c>
      <c r="G18" s="55">
        <v>0</v>
      </c>
      <c r="H18" s="55">
        <v>0</v>
      </c>
      <c r="I18" s="55">
        <v>0</v>
      </c>
      <c r="J18" s="55">
        <v>1200000</v>
      </c>
      <c r="K18" s="55">
        <v>307082</v>
      </c>
      <c r="L18" s="55">
        <v>307082</v>
      </c>
      <c r="M18" s="55">
        <v>307082</v>
      </c>
      <c r="N18" s="55">
        <v>307082</v>
      </c>
      <c r="O18" s="46">
        <f t="shared" si="0"/>
        <v>0.25590166666666669</v>
      </c>
    </row>
    <row r="19" spans="1:15" ht="16.5" x14ac:dyDescent="0.3">
      <c r="A19" s="27" t="s">
        <v>57</v>
      </c>
      <c r="B19" s="22" t="s">
        <v>124</v>
      </c>
      <c r="C19" s="22" t="s">
        <v>103</v>
      </c>
      <c r="D19" s="27" t="s">
        <v>207</v>
      </c>
      <c r="E19" s="22" t="s">
        <v>208</v>
      </c>
      <c r="F19" s="55">
        <v>1200000</v>
      </c>
      <c r="G19" s="55">
        <v>0</v>
      </c>
      <c r="H19" s="55">
        <v>0</v>
      </c>
      <c r="I19" s="55">
        <v>0</v>
      </c>
      <c r="J19" s="55">
        <v>1200000</v>
      </c>
      <c r="K19" s="55">
        <v>307082</v>
      </c>
      <c r="L19" s="55">
        <v>307082</v>
      </c>
      <c r="M19" s="55">
        <v>307082</v>
      </c>
      <c r="N19" s="55">
        <v>307082</v>
      </c>
      <c r="O19" s="46">
        <f t="shared" si="0"/>
        <v>0.25590166666666669</v>
      </c>
    </row>
    <row r="20" spans="1:15" ht="16.5" x14ac:dyDescent="0.3">
      <c r="A20" s="27" t="s">
        <v>57</v>
      </c>
      <c r="B20" s="22" t="s">
        <v>124</v>
      </c>
      <c r="C20" s="22" t="s">
        <v>104</v>
      </c>
      <c r="D20" s="27" t="s">
        <v>204</v>
      </c>
      <c r="E20" s="22" t="s">
        <v>205</v>
      </c>
      <c r="F20" s="55">
        <v>1200000</v>
      </c>
      <c r="G20" s="55">
        <v>0</v>
      </c>
      <c r="H20" s="55">
        <v>0</v>
      </c>
      <c r="I20" s="55">
        <v>0</v>
      </c>
      <c r="J20" s="55">
        <v>1200000</v>
      </c>
      <c r="K20" s="55">
        <v>307082</v>
      </c>
      <c r="L20" s="55">
        <v>307082</v>
      </c>
      <c r="M20" s="55">
        <v>307082</v>
      </c>
      <c r="N20" s="55">
        <v>307082</v>
      </c>
      <c r="O20" s="46">
        <f t="shared" si="0"/>
        <v>0.25590166666666669</v>
      </c>
    </row>
    <row r="21" spans="1:15" ht="16.5" x14ac:dyDescent="0.3">
      <c r="A21" s="27" t="s">
        <v>58</v>
      </c>
      <c r="B21" s="22" t="s">
        <v>125</v>
      </c>
      <c r="C21" s="22" t="s">
        <v>101</v>
      </c>
      <c r="D21" s="27" t="s">
        <v>198</v>
      </c>
      <c r="E21" s="22" t="s">
        <v>199</v>
      </c>
      <c r="F21" s="55">
        <v>1334933</v>
      </c>
      <c r="G21" s="55">
        <v>0</v>
      </c>
      <c r="H21" s="55">
        <v>1400000</v>
      </c>
      <c r="I21" s="55">
        <v>0</v>
      </c>
      <c r="J21" s="55">
        <v>2734933</v>
      </c>
      <c r="K21" s="55">
        <v>1503708</v>
      </c>
      <c r="L21" s="55">
        <v>1503708</v>
      </c>
      <c r="M21" s="55">
        <v>1503708</v>
      </c>
      <c r="N21" s="55">
        <v>1503708</v>
      </c>
      <c r="O21" s="46">
        <f t="shared" si="0"/>
        <v>0.54981529712062416</v>
      </c>
    </row>
    <row r="22" spans="1:15" ht="16.5" x14ac:dyDescent="0.3">
      <c r="A22" s="27" t="s">
        <v>58</v>
      </c>
      <c r="B22" s="22" t="s">
        <v>125</v>
      </c>
      <c r="C22" s="22" t="s">
        <v>103</v>
      </c>
      <c r="D22" s="27" t="s">
        <v>207</v>
      </c>
      <c r="E22" s="22" t="s">
        <v>208</v>
      </c>
      <c r="F22" s="55">
        <v>1334933</v>
      </c>
      <c r="G22" s="55">
        <v>0</v>
      </c>
      <c r="H22" s="55">
        <v>1400000</v>
      </c>
      <c r="I22" s="55">
        <v>0</v>
      </c>
      <c r="J22" s="55">
        <v>2734933</v>
      </c>
      <c r="K22" s="55">
        <v>1503708</v>
      </c>
      <c r="L22" s="55">
        <v>1503708</v>
      </c>
      <c r="M22" s="55">
        <v>1503708</v>
      </c>
      <c r="N22" s="55">
        <v>1503708</v>
      </c>
      <c r="O22" s="46">
        <f t="shared" si="0"/>
        <v>0.54981529712062416</v>
      </c>
    </row>
    <row r="23" spans="1:15" ht="16.5" x14ac:dyDescent="0.3">
      <c r="A23" s="27" t="s">
        <v>58</v>
      </c>
      <c r="B23" s="22" t="s">
        <v>125</v>
      </c>
      <c r="C23" s="22" t="s">
        <v>104</v>
      </c>
      <c r="D23" s="27" t="s">
        <v>204</v>
      </c>
      <c r="E23" s="22" t="s">
        <v>205</v>
      </c>
      <c r="F23" s="55">
        <v>1334933</v>
      </c>
      <c r="G23" s="55">
        <v>0</v>
      </c>
      <c r="H23" s="55">
        <v>1400000</v>
      </c>
      <c r="I23" s="55">
        <v>0</v>
      </c>
      <c r="J23" s="55">
        <v>2734933</v>
      </c>
      <c r="K23" s="55">
        <v>1503708</v>
      </c>
      <c r="L23" s="55">
        <v>1503708</v>
      </c>
      <c r="M23" s="55">
        <v>1503708</v>
      </c>
      <c r="N23" s="55">
        <v>1503708</v>
      </c>
      <c r="O23" s="46">
        <f t="shared" si="0"/>
        <v>0.54981529712062416</v>
      </c>
    </row>
    <row r="24" spans="1:15" ht="16.5" x14ac:dyDescent="0.3">
      <c r="A24" s="27" t="s">
        <v>59</v>
      </c>
      <c r="B24" s="22" t="s">
        <v>126</v>
      </c>
      <c r="C24" s="22" t="s">
        <v>101</v>
      </c>
      <c r="D24" s="27" t="s">
        <v>198</v>
      </c>
      <c r="E24" s="22" t="s">
        <v>199</v>
      </c>
      <c r="F24" s="55">
        <v>172468589</v>
      </c>
      <c r="G24" s="55">
        <v>89112416</v>
      </c>
      <c r="H24" s="55">
        <v>0</v>
      </c>
      <c r="I24" s="55">
        <v>0</v>
      </c>
      <c r="J24" s="55">
        <v>261581005</v>
      </c>
      <c r="K24" s="55">
        <v>135210126</v>
      </c>
      <c r="L24" s="55">
        <v>135210126</v>
      </c>
      <c r="M24" s="55">
        <v>135210126</v>
      </c>
      <c r="N24" s="55">
        <v>135210126</v>
      </c>
      <c r="O24" s="46">
        <f t="shared" si="0"/>
        <v>0.51689581206402968</v>
      </c>
    </row>
    <row r="25" spans="1:15" ht="16.5" x14ac:dyDescent="0.3">
      <c r="A25" s="27" t="s">
        <v>59</v>
      </c>
      <c r="B25" s="22" t="s">
        <v>126</v>
      </c>
      <c r="C25" s="22" t="s">
        <v>103</v>
      </c>
      <c r="D25" s="27" t="s">
        <v>207</v>
      </c>
      <c r="E25" s="22" t="s">
        <v>208</v>
      </c>
      <c r="F25" s="55">
        <v>172468589</v>
      </c>
      <c r="G25" s="55">
        <v>89112416</v>
      </c>
      <c r="H25" s="55">
        <v>0</v>
      </c>
      <c r="I25" s="55">
        <v>0</v>
      </c>
      <c r="J25" s="55">
        <v>261581005</v>
      </c>
      <c r="K25" s="55">
        <v>135210126</v>
      </c>
      <c r="L25" s="55">
        <v>135210126</v>
      </c>
      <c r="M25" s="55">
        <v>135210126</v>
      </c>
      <c r="N25" s="55">
        <v>135210126</v>
      </c>
      <c r="O25" s="46">
        <f t="shared" si="0"/>
        <v>0.51689581206402968</v>
      </c>
    </row>
    <row r="26" spans="1:15" ht="16.5" x14ac:dyDescent="0.3">
      <c r="A26" s="27" t="s">
        <v>59</v>
      </c>
      <c r="B26" s="22" t="s">
        <v>126</v>
      </c>
      <c r="C26" s="22" t="s">
        <v>104</v>
      </c>
      <c r="D26" s="27" t="s">
        <v>204</v>
      </c>
      <c r="E26" s="22" t="s">
        <v>205</v>
      </c>
      <c r="F26" s="55">
        <v>172468589</v>
      </c>
      <c r="G26" s="55">
        <v>89112416</v>
      </c>
      <c r="H26" s="55">
        <v>0</v>
      </c>
      <c r="I26" s="55">
        <v>0</v>
      </c>
      <c r="J26" s="55">
        <v>261581005</v>
      </c>
      <c r="K26" s="55">
        <v>135210126</v>
      </c>
      <c r="L26" s="55">
        <v>135210126</v>
      </c>
      <c r="M26" s="55">
        <v>135210126</v>
      </c>
      <c r="N26" s="55">
        <v>135210126</v>
      </c>
      <c r="O26" s="46">
        <f t="shared" si="0"/>
        <v>0.51689581206402968</v>
      </c>
    </row>
    <row r="27" spans="1:15" ht="16.5" x14ac:dyDescent="0.3">
      <c r="A27" s="27" t="s">
        <v>60</v>
      </c>
      <c r="B27" s="22" t="s">
        <v>127</v>
      </c>
      <c r="C27" s="22"/>
      <c r="D27" s="27"/>
      <c r="E27" s="22"/>
      <c r="F27" s="55">
        <v>258702883</v>
      </c>
      <c r="G27" s="55">
        <v>133668624</v>
      </c>
      <c r="H27" s="55">
        <v>0</v>
      </c>
      <c r="I27" s="55">
        <v>0</v>
      </c>
      <c r="J27" s="55">
        <v>392371507</v>
      </c>
      <c r="K27" s="55">
        <v>118908997</v>
      </c>
      <c r="L27" s="55">
        <v>118908997</v>
      </c>
      <c r="M27" s="55">
        <v>118908997</v>
      </c>
      <c r="N27" s="55">
        <v>112223470</v>
      </c>
      <c r="O27" s="46">
        <f t="shared" si="0"/>
        <v>0.30305206896687326</v>
      </c>
    </row>
    <row r="28" spans="1:15" ht="16.5" x14ac:dyDescent="0.3">
      <c r="A28" s="27" t="s">
        <v>61</v>
      </c>
      <c r="B28" s="22" t="s">
        <v>128</v>
      </c>
      <c r="C28" s="22" t="s">
        <v>101</v>
      </c>
      <c r="D28" s="27" t="s">
        <v>198</v>
      </c>
      <c r="E28" s="22" t="s">
        <v>199</v>
      </c>
      <c r="F28" s="55">
        <v>172468589</v>
      </c>
      <c r="G28" s="55">
        <v>89112416</v>
      </c>
      <c r="H28" s="55">
        <v>0</v>
      </c>
      <c r="I28" s="55">
        <v>0</v>
      </c>
      <c r="J28" s="55">
        <v>261581005</v>
      </c>
      <c r="K28" s="55">
        <v>26598490</v>
      </c>
      <c r="L28" s="55">
        <v>26598490</v>
      </c>
      <c r="M28" s="55">
        <v>26598490</v>
      </c>
      <c r="N28" s="55">
        <v>22867033</v>
      </c>
      <c r="O28" s="46">
        <f t="shared" si="0"/>
        <v>0.10168356834625664</v>
      </c>
    </row>
    <row r="29" spans="1:15" ht="16.5" x14ac:dyDescent="0.3">
      <c r="A29" s="27" t="s">
        <v>61</v>
      </c>
      <c r="B29" s="22" t="s">
        <v>128</v>
      </c>
      <c r="C29" s="22" t="s">
        <v>103</v>
      </c>
      <c r="D29" s="27" t="s">
        <v>202</v>
      </c>
      <c r="E29" s="22" t="s">
        <v>203</v>
      </c>
      <c r="F29" s="55">
        <v>93370743</v>
      </c>
      <c r="G29" s="55">
        <v>89112416</v>
      </c>
      <c r="H29" s="55">
        <v>0</v>
      </c>
      <c r="I29" s="55">
        <v>0</v>
      </c>
      <c r="J29" s="55">
        <v>182483159</v>
      </c>
      <c r="K29" s="55">
        <v>16757638</v>
      </c>
      <c r="L29" s="55">
        <v>16757638</v>
      </c>
      <c r="M29" s="55">
        <v>16757638</v>
      </c>
      <c r="N29" s="55">
        <v>13026181</v>
      </c>
      <c r="O29" s="46">
        <f t="shared" si="0"/>
        <v>9.1831148100631033E-2</v>
      </c>
    </row>
    <row r="30" spans="1:15" ht="16.5" x14ac:dyDescent="0.3">
      <c r="A30" s="27" t="s">
        <v>61</v>
      </c>
      <c r="B30" s="22" t="s">
        <v>128</v>
      </c>
      <c r="C30" s="22" t="s">
        <v>103</v>
      </c>
      <c r="D30" s="27" t="s">
        <v>207</v>
      </c>
      <c r="E30" s="22" t="s">
        <v>208</v>
      </c>
      <c r="F30" s="55">
        <v>79097846</v>
      </c>
      <c r="G30" s="55">
        <v>0</v>
      </c>
      <c r="H30" s="55">
        <v>0</v>
      </c>
      <c r="I30" s="55">
        <v>0</v>
      </c>
      <c r="J30" s="55">
        <v>79097846</v>
      </c>
      <c r="K30" s="55">
        <v>9840852</v>
      </c>
      <c r="L30" s="55">
        <v>9840852</v>
      </c>
      <c r="M30" s="55">
        <v>9840852</v>
      </c>
      <c r="N30" s="55">
        <v>9840852</v>
      </c>
      <c r="O30" s="46">
        <f t="shared" si="0"/>
        <v>0.12441365343880539</v>
      </c>
    </row>
    <row r="31" spans="1:15" ht="16.5" x14ac:dyDescent="0.3">
      <c r="A31" s="27" t="s">
        <v>61</v>
      </c>
      <c r="B31" s="22" t="s">
        <v>128</v>
      </c>
      <c r="C31" s="22" t="s">
        <v>104</v>
      </c>
      <c r="D31" s="27" t="s">
        <v>204</v>
      </c>
      <c r="E31" s="22" t="s">
        <v>205</v>
      </c>
      <c r="F31" s="55">
        <v>172468589</v>
      </c>
      <c r="G31" s="55">
        <v>89112416</v>
      </c>
      <c r="H31" s="55">
        <v>0</v>
      </c>
      <c r="I31" s="55">
        <v>0</v>
      </c>
      <c r="J31" s="55">
        <v>261581005</v>
      </c>
      <c r="K31" s="55">
        <v>26598490</v>
      </c>
      <c r="L31" s="55">
        <v>26598490</v>
      </c>
      <c r="M31" s="55">
        <v>26598490</v>
      </c>
      <c r="N31" s="55">
        <v>22867033</v>
      </c>
      <c r="O31" s="46">
        <f t="shared" si="0"/>
        <v>0.10168356834625664</v>
      </c>
    </row>
    <row r="32" spans="1:15" ht="16.5" x14ac:dyDescent="0.3">
      <c r="A32" s="27" t="s">
        <v>62</v>
      </c>
      <c r="B32" s="22" t="s">
        <v>129</v>
      </c>
      <c r="C32" s="22" t="s">
        <v>101</v>
      </c>
      <c r="D32" s="27" t="s">
        <v>198</v>
      </c>
      <c r="E32" s="22" t="s">
        <v>199</v>
      </c>
      <c r="F32" s="55">
        <v>86234294</v>
      </c>
      <c r="G32" s="55">
        <v>44556208</v>
      </c>
      <c r="H32" s="55">
        <v>0</v>
      </c>
      <c r="I32" s="55">
        <v>0</v>
      </c>
      <c r="J32" s="55">
        <v>130790502</v>
      </c>
      <c r="K32" s="55">
        <v>92310507</v>
      </c>
      <c r="L32" s="55">
        <v>92310507</v>
      </c>
      <c r="M32" s="55">
        <v>92310507</v>
      </c>
      <c r="N32" s="55">
        <v>89356437</v>
      </c>
      <c r="O32" s="46">
        <f t="shared" si="0"/>
        <v>0.70578907174773287</v>
      </c>
    </row>
    <row r="33" spans="1:15" ht="16.5" x14ac:dyDescent="0.3">
      <c r="A33" s="27" t="s">
        <v>62</v>
      </c>
      <c r="B33" s="22" t="s">
        <v>129</v>
      </c>
      <c r="C33" s="22" t="s">
        <v>103</v>
      </c>
      <c r="D33" s="27" t="s">
        <v>207</v>
      </c>
      <c r="E33" s="22" t="s">
        <v>208</v>
      </c>
      <c r="F33" s="55">
        <v>86234294</v>
      </c>
      <c r="G33" s="55">
        <v>44556208</v>
      </c>
      <c r="H33" s="55">
        <v>0</v>
      </c>
      <c r="I33" s="55">
        <v>0</v>
      </c>
      <c r="J33" s="55">
        <v>130790502</v>
      </c>
      <c r="K33" s="55">
        <v>92310507</v>
      </c>
      <c r="L33" s="55">
        <v>92310507</v>
      </c>
      <c r="M33" s="55">
        <v>92310507</v>
      </c>
      <c r="N33" s="55">
        <v>89356437</v>
      </c>
      <c r="O33" s="46">
        <f t="shared" si="0"/>
        <v>0.70578907174773287</v>
      </c>
    </row>
    <row r="34" spans="1:15" ht="16.5" x14ac:dyDescent="0.3">
      <c r="A34" s="27" t="s">
        <v>62</v>
      </c>
      <c r="B34" s="22" t="s">
        <v>129</v>
      </c>
      <c r="C34" s="22" t="s">
        <v>104</v>
      </c>
      <c r="D34" s="27" t="s">
        <v>204</v>
      </c>
      <c r="E34" s="22" t="s">
        <v>205</v>
      </c>
      <c r="F34" s="55">
        <v>86234294</v>
      </c>
      <c r="G34" s="55">
        <v>44556208</v>
      </c>
      <c r="H34" s="55">
        <v>0</v>
      </c>
      <c r="I34" s="55">
        <v>0</v>
      </c>
      <c r="J34" s="55">
        <v>130790502</v>
      </c>
      <c r="K34" s="55">
        <v>92310507</v>
      </c>
      <c r="L34" s="55">
        <v>92310507</v>
      </c>
      <c r="M34" s="55">
        <v>92310507</v>
      </c>
      <c r="N34" s="55">
        <v>89356437</v>
      </c>
      <c r="O34" s="46">
        <f t="shared" si="0"/>
        <v>0.70578907174773287</v>
      </c>
    </row>
    <row r="35" spans="1:15" ht="16.5" x14ac:dyDescent="0.3">
      <c r="A35" s="27" t="s">
        <v>63</v>
      </c>
      <c r="B35" s="22" t="s">
        <v>130</v>
      </c>
      <c r="C35" s="22"/>
      <c r="D35" s="27"/>
      <c r="E35" s="22"/>
      <c r="F35" s="55">
        <v>814507056</v>
      </c>
      <c r="G35" s="55">
        <v>428083054</v>
      </c>
      <c r="H35" s="55">
        <v>0</v>
      </c>
      <c r="I35" s="55">
        <v>0</v>
      </c>
      <c r="J35" s="55">
        <v>1242590110</v>
      </c>
      <c r="K35" s="55">
        <v>589026407</v>
      </c>
      <c r="L35" s="55">
        <v>589026407</v>
      </c>
      <c r="M35" s="55">
        <v>589026407</v>
      </c>
      <c r="N35" s="55">
        <v>517669868</v>
      </c>
      <c r="O35" s="46">
        <f t="shared" si="0"/>
        <v>0.47403114048606099</v>
      </c>
    </row>
    <row r="36" spans="1:15" ht="16.5" x14ac:dyDescent="0.3">
      <c r="A36" s="27" t="s">
        <v>64</v>
      </c>
      <c r="B36" s="22" t="s">
        <v>131</v>
      </c>
      <c r="C36" s="22" t="s">
        <v>101</v>
      </c>
      <c r="D36" s="27" t="s">
        <v>198</v>
      </c>
      <c r="E36" s="22" t="s">
        <v>199</v>
      </c>
      <c r="F36" s="55">
        <v>248354768</v>
      </c>
      <c r="G36" s="55">
        <v>131214634</v>
      </c>
      <c r="H36" s="55">
        <v>0</v>
      </c>
      <c r="I36" s="55">
        <v>0</v>
      </c>
      <c r="J36" s="55">
        <v>379569402</v>
      </c>
      <c r="K36" s="55">
        <v>222316086</v>
      </c>
      <c r="L36" s="55">
        <v>222316086</v>
      </c>
      <c r="M36" s="55">
        <v>222316086</v>
      </c>
      <c r="N36" s="55">
        <v>195465446</v>
      </c>
      <c r="O36" s="46">
        <f t="shared" si="0"/>
        <v>0.5857060259035316</v>
      </c>
    </row>
    <row r="37" spans="1:15" ht="16.5" x14ac:dyDescent="0.3">
      <c r="A37" s="27" t="s">
        <v>64</v>
      </c>
      <c r="B37" s="22" t="s">
        <v>131</v>
      </c>
      <c r="C37" s="22" t="s">
        <v>103</v>
      </c>
      <c r="D37" s="27" t="s">
        <v>207</v>
      </c>
      <c r="E37" s="22" t="s">
        <v>208</v>
      </c>
      <c r="F37" s="55">
        <v>248354768</v>
      </c>
      <c r="G37" s="55">
        <v>128321879</v>
      </c>
      <c r="H37" s="55">
        <v>0</v>
      </c>
      <c r="I37" s="55">
        <v>0</v>
      </c>
      <c r="J37" s="55">
        <v>376676647</v>
      </c>
      <c r="K37" s="55">
        <v>219423331</v>
      </c>
      <c r="L37" s="55">
        <v>219423331</v>
      </c>
      <c r="M37" s="55">
        <v>219423331</v>
      </c>
      <c r="N37" s="55">
        <v>192572691</v>
      </c>
      <c r="O37" s="46">
        <f t="shared" si="0"/>
        <v>0.58252438198007006</v>
      </c>
    </row>
    <row r="38" spans="1:15" ht="16.5" x14ac:dyDescent="0.3">
      <c r="A38" s="27" t="s">
        <v>64</v>
      </c>
      <c r="B38" s="22" t="s">
        <v>131</v>
      </c>
      <c r="C38" s="22" t="s">
        <v>103</v>
      </c>
      <c r="D38" s="27" t="s">
        <v>219</v>
      </c>
      <c r="E38" s="22" t="s">
        <v>220</v>
      </c>
      <c r="F38" s="55">
        <v>0</v>
      </c>
      <c r="G38" s="55">
        <v>2892755</v>
      </c>
      <c r="H38" s="55">
        <v>0</v>
      </c>
      <c r="I38" s="55">
        <v>0</v>
      </c>
      <c r="J38" s="55">
        <v>2892755</v>
      </c>
      <c r="K38" s="55">
        <v>2892755</v>
      </c>
      <c r="L38" s="55">
        <v>2892755</v>
      </c>
      <c r="M38" s="55">
        <v>2892755</v>
      </c>
      <c r="N38" s="55">
        <v>2892755</v>
      </c>
      <c r="O38" s="46">
        <f t="shared" si="0"/>
        <v>1</v>
      </c>
    </row>
    <row r="39" spans="1:15" ht="16.5" x14ac:dyDescent="0.3">
      <c r="A39" s="27" t="s">
        <v>64</v>
      </c>
      <c r="B39" s="22" t="s">
        <v>131</v>
      </c>
      <c r="C39" s="22" t="s">
        <v>104</v>
      </c>
      <c r="D39" s="27" t="s">
        <v>204</v>
      </c>
      <c r="E39" s="22" t="s">
        <v>205</v>
      </c>
      <c r="F39" s="55">
        <v>248354768</v>
      </c>
      <c r="G39" s="55">
        <v>131214634</v>
      </c>
      <c r="H39" s="55">
        <v>0</v>
      </c>
      <c r="I39" s="55">
        <v>0</v>
      </c>
      <c r="J39" s="55">
        <v>379569402</v>
      </c>
      <c r="K39" s="55">
        <v>222316086</v>
      </c>
      <c r="L39" s="55">
        <v>222316086</v>
      </c>
      <c r="M39" s="55">
        <v>222316086</v>
      </c>
      <c r="N39" s="55">
        <v>195465446</v>
      </c>
      <c r="O39" s="46">
        <f t="shared" si="0"/>
        <v>0.5857060259035316</v>
      </c>
    </row>
    <row r="40" spans="1:15" ht="16.5" x14ac:dyDescent="0.3">
      <c r="A40" s="27" t="s">
        <v>65</v>
      </c>
      <c r="B40" s="22" t="s">
        <v>132</v>
      </c>
      <c r="C40" s="22" t="s">
        <v>101</v>
      </c>
      <c r="D40" s="27" t="s">
        <v>198</v>
      </c>
      <c r="E40" s="22" t="s">
        <v>199</v>
      </c>
      <c r="F40" s="55">
        <v>175917960</v>
      </c>
      <c r="G40" s="55">
        <v>92943700</v>
      </c>
      <c r="H40" s="55">
        <v>0</v>
      </c>
      <c r="I40" s="55">
        <v>0</v>
      </c>
      <c r="J40" s="55">
        <v>268861660</v>
      </c>
      <c r="K40" s="55">
        <v>159918282</v>
      </c>
      <c r="L40" s="55">
        <v>159918282</v>
      </c>
      <c r="M40" s="55">
        <v>159918282</v>
      </c>
      <c r="N40" s="55">
        <v>140526227</v>
      </c>
      <c r="O40" s="46">
        <f t="shared" si="0"/>
        <v>0.59479764426062087</v>
      </c>
    </row>
    <row r="41" spans="1:15" ht="16.5" x14ac:dyDescent="0.3">
      <c r="A41" s="27" t="s">
        <v>65</v>
      </c>
      <c r="B41" s="22" t="s">
        <v>132</v>
      </c>
      <c r="C41" s="22" t="s">
        <v>103</v>
      </c>
      <c r="D41" s="27" t="s">
        <v>207</v>
      </c>
      <c r="E41" s="22" t="s">
        <v>208</v>
      </c>
      <c r="F41" s="55">
        <v>175917960</v>
      </c>
      <c r="G41" s="55">
        <v>90894665</v>
      </c>
      <c r="H41" s="55">
        <v>0</v>
      </c>
      <c r="I41" s="55">
        <v>0</v>
      </c>
      <c r="J41" s="55">
        <v>266812625</v>
      </c>
      <c r="K41" s="55">
        <v>157869247</v>
      </c>
      <c r="L41" s="55">
        <v>157869247</v>
      </c>
      <c r="M41" s="55">
        <v>157869247</v>
      </c>
      <c r="N41" s="55">
        <v>138477192</v>
      </c>
      <c r="O41" s="46">
        <f t="shared" si="0"/>
        <v>0.5916858207140685</v>
      </c>
    </row>
    <row r="42" spans="1:15" ht="16.5" x14ac:dyDescent="0.3">
      <c r="A42" s="27" t="s">
        <v>65</v>
      </c>
      <c r="B42" s="22" t="s">
        <v>132</v>
      </c>
      <c r="C42" s="22" t="s">
        <v>103</v>
      </c>
      <c r="D42" s="27" t="s">
        <v>219</v>
      </c>
      <c r="E42" s="22" t="s">
        <v>220</v>
      </c>
      <c r="F42" s="55">
        <v>0</v>
      </c>
      <c r="G42" s="55">
        <v>2049035</v>
      </c>
      <c r="H42" s="55">
        <v>0</v>
      </c>
      <c r="I42" s="55">
        <v>0</v>
      </c>
      <c r="J42" s="55">
        <v>2049035</v>
      </c>
      <c r="K42" s="55">
        <v>2049035</v>
      </c>
      <c r="L42" s="55">
        <v>2049035</v>
      </c>
      <c r="M42" s="55">
        <v>2049035</v>
      </c>
      <c r="N42" s="55">
        <v>2049035</v>
      </c>
      <c r="O42" s="46">
        <f t="shared" si="0"/>
        <v>1</v>
      </c>
    </row>
    <row r="43" spans="1:15" ht="16.5" x14ac:dyDescent="0.3">
      <c r="A43" s="27" t="s">
        <v>65</v>
      </c>
      <c r="B43" s="22" t="s">
        <v>132</v>
      </c>
      <c r="C43" s="22" t="s">
        <v>104</v>
      </c>
      <c r="D43" s="27" t="s">
        <v>204</v>
      </c>
      <c r="E43" s="22" t="s">
        <v>205</v>
      </c>
      <c r="F43" s="55">
        <v>175917960</v>
      </c>
      <c r="G43" s="55">
        <v>92943700</v>
      </c>
      <c r="H43" s="55">
        <v>0</v>
      </c>
      <c r="I43" s="55">
        <v>0</v>
      </c>
      <c r="J43" s="55">
        <v>268861660</v>
      </c>
      <c r="K43" s="55">
        <v>159918282</v>
      </c>
      <c r="L43" s="55">
        <v>159918282</v>
      </c>
      <c r="M43" s="55">
        <v>159918282</v>
      </c>
      <c r="N43" s="55">
        <v>140526227</v>
      </c>
      <c r="O43" s="46">
        <f t="shared" si="0"/>
        <v>0.59479764426062087</v>
      </c>
    </row>
    <row r="44" spans="1:15" ht="16.5" x14ac:dyDescent="0.3">
      <c r="A44" s="27" t="s">
        <v>66</v>
      </c>
      <c r="B44" s="22" t="s">
        <v>133</v>
      </c>
      <c r="C44" s="22" t="s">
        <v>101</v>
      </c>
      <c r="D44" s="27" t="s">
        <v>198</v>
      </c>
      <c r="E44" s="22" t="s">
        <v>199</v>
      </c>
      <c r="F44" s="55">
        <v>193164819</v>
      </c>
      <c r="G44" s="55">
        <v>99805906</v>
      </c>
      <c r="H44" s="55">
        <v>0</v>
      </c>
      <c r="I44" s="55">
        <v>0</v>
      </c>
      <c r="J44" s="55">
        <v>292970725</v>
      </c>
      <c r="K44" s="55">
        <v>27791839</v>
      </c>
      <c r="L44" s="55">
        <v>27791839</v>
      </c>
      <c r="M44" s="55">
        <v>27791839</v>
      </c>
      <c r="N44" s="55">
        <v>23836495</v>
      </c>
      <c r="O44" s="46">
        <f t="shared" si="0"/>
        <v>9.4862170955818198E-2</v>
      </c>
    </row>
    <row r="45" spans="1:15" ht="16.5" x14ac:dyDescent="0.3">
      <c r="A45" s="27" t="s">
        <v>66</v>
      </c>
      <c r="B45" s="22" t="s">
        <v>133</v>
      </c>
      <c r="C45" s="22" t="s">
        <v>103</v>
      </c>
      <c r="D45" s="27" t="s">
        <v>207</v>
      </c>
      <c r="E45" s="22" t="s">
        <v>208</v>
      </c>
      <c r="F45" s="55">
        <v>193164819</v>
      </c>
      <c r="G45" s="55">
        <v>99805906</v>
      </c>
      <c r="H45" s="55">
        <v>0</v>
      </c>
      <c r="I45" s="55">
        <v>0</v>
      </c>
      <c r="J45" s="55">
        <v>292970725</v>
      </c>
      <c r="K45" s="55">
        <v>27791839</v>
      </c>
      <c r="L45" s="55">
        <v>27791839</v>
      </c>
      <c r="M45" s="55">
        <v>27791839</v>
      </c>
      <c r="N45" s="55">
        <v>23836495</v>
      </c>
      <c r="O45" s="46">
        <f t="shared" si="0"/>
        <v>9.4862170955818198E-2</v>
      </c>
    </row>
    <row r="46" spans="1:15" ht="16.5" x14ac:dyDescent="0.3">
      <c r="A46" s="27" t="s">
        <v>66</v>
      </c>
      <c r="B46" s="22" t="s">
        <v>133</v>
      </c>
      <c r="C46" s="22" t="s">
        <v>104</v>
      </c>
      <c r="D46" s="27" t="s">
        <v>204</v>
      </c>
      <c r="E46" s="22" t="s">
        <v>205</v>
      </c>
      <c r="F46" s="55">
        <v>193164819</v>
      </c>
      <c r="G46" s="55">
        <v>99805906</v>
      </c>
      <c r="H46" s="55">
        <v>0</v>
      </c>
      <c r="I46" s="55">
        <v>0</v>
      </c>
      <c r="J46" s="55">
        <v>292970725</v>
      </c>
      <c r="K46" s="55">
        <v>27791839</v>
      </c>
      <c r="L46" s="55">
        <v>27791839</v>
      </c>
      <c r="M46" s="55">
        <v>27791839</v>
      </c>
      <c r="N46" s="55">
        <v>23836495</v>
      </c>
      <c r="O46" s="46">
        <f t="shared" si="0"/>
        <v>9.4862170955818198E-2</v>
      </c>
    </row>
    <row r="47" spans="1:15" ht="16.5" x14ac:dyDescent="0.3">
      <c r="A47" s="27" t="s">
        <v>67</v>
      </c>
      <c r="B47" s="22" t="s">
        <v>134</v>
      </c>
      <c r="C47" s="22" t="s">
        <v>101</v>
      </c>
      <c r="D47" s="27" t="s">
        <v>198</v>
      </c>
      <c r="E47" s="22" t="s">
        <v>199</v>
      </c>
      <c r="F47" s="55">
        <v>82784923</v>
      </c>
      <c r="G47" s="55">
        <v>43738212</v>
      </c>
      <c r="H47" s="55">
        <v>0</v>
      </c>
      <c r="I47" s="55">
        <v>0</v>
      </c>
      <c r="J47" s="55">
        <v>126523135</v>
      </c>
      <c r="K47" s="55">
        <v>75371700</v>
      </c>
      <c r="L47" s="55">
        <v>75371700</v>
      </c>
      <c r="M47" s="55">
        <v>75371700</v>
      </c>
      <c r="N47" s="55">
        <v>66467100</v>
      </c>
      <c r="O47" s="46">
        <f t="shared" si="0"/>
        <v>0.59571476789600575</v>
      </c>
    </row>
    <row r="48" spans="1:15" ht="16.5" x14ac:dyDescent="0.3">
      <c r="A48" s="27" t="s">
        <v>67</v>
      </c>
      <c r="B48" s="22" t="s">
        <v>134</v>
      </c>
      <c r="C48" s="22" t="s">
        <v>103</v>
      </c>
      <c r="D48" s="27" t="s">
        <v>207</v>
      </c>
      <c r="E48" s="22" t="s">
        <v>208</v>
      </c>
      <c r="F48" s="55">
        <v>82784923</v>
      </c>
      <c r="G48" s="55">
        <v>42773960</v>
      </c>
      <c r="H48" s="55">
        <v>0</v>
      </c>
      <c r="I48" s="55">
        <v>0</v>
      </c>
      <c r="J48" s="55">
        <v>125558883</v>
      </c>
      <c r="K48" s="55">
        <v>74407448</v>
      </c>
      <c r="L48" s="55">
        <v>74407448</v>
      </c>
      <c r="M48" s="55">
        <v>74407448</v>
      </c>
      <c r="N48" s="55">
        <v>65502848</v>
      </c>
      <c r="O48" s="46">
        <f t="shared" si="0"/>
        <v>0.59260998682188026</v>
      </c>
    </row>
    <row r="49" spans="1:15" ht="16.5" x14ac:dyDescent="0.3">
      <c r="A49" s="27" t="s">
        <v>67</v>
      </c>
      <c r="B49" s="22" t="s">
        <v>134</v>
      </c>
      <c r="C49" s="22" t="s">
        <v>103</v>
      </c>
      <c r="D49" s="27" t="s">
        <v>219</v>
      </c>
      <c r="E49" s="22" t="s">
        <v>220</v>
      </c>
      <c r="F49" s="55">
        <v>0</v>
      </c>
      <c r="G49" s="55">
        <v>964252</v>
      </c>
      <c r="H49" s="55">
        <v>0</v>
      </c>
      <c r="I49" s="55">
        <v>0</v>
      </c>
      <c r="J49" s="55">
        <v>964252</v>
      </c>
      <c r="K49" s="55">
        <v>964252</v>
      </c>
      <c r="L49" s="55">
        <v>964252</v>
      </c>
      <c r="M49" s="55">
        <v>964252</v>
      </c>
      <c r="N49" s="55">
        <v>964252</v>
      </c>
      <c r="O49" s="46">
        <f t="shared" si="0"/>
        <v>1</v>
      </c>
    </row>
    <row r="50" spans="1:15" ht="16.5" x14ac:dyDescent="0.3">
      <c r="A50" s="27" t="s">
        <v>67</v>
      </c>
      <c r="B50" s="22" t="s">
        <v>134</v>
      </c>
      <c r="C50" s="22" t="s">
        <v>104</v>
      </c>
      <c r="D50" s="27" t="s">
        <v>204</v>
      </c>
      <c r="E50" s="22" t="s">
        <v>205</v>
      </c>
      <c r="F50" s="55">
        <v>82784923</v>
      </c>
      <c r="G50" s="55">
        <v>43738212</v>
      </c>
      <c r="H50" s="55">
        <v>0</v>
      </c>
      <c r="I50" s="55">
        <v>0</v>
      </c>
      <c r="J50" s="55">
        <v>126523135</v>
      </c>
      <c r="K50" s="55">
        <v>75371700</v>
      </c>
      <c r="L50" s="55">
        <v>75371700</v>
      </c>
      <c r="M50" s="55">
        <v>75371700</v>
      </c>
      <c r="N50" s="55">
        <v>66467100</v>
      </c>
      <c r="O50" s="46">
        <f t="shared" si="0"/>
        <v>0.59571476789600575</v>
      </c>
    </row>
    <row r="51" spans="1:15" ht="16.5" x14ac:dyDescent="0.3">
      <c r="A51" s="27" t="s">
        <v>68</v>
      </c>
      <c r="B51" s="22" t="s">
        <v>135</v>
      </c>
      <c r="C51" s="22" t="s">
        <v>101</v>
      </c>
      <c r="D51" s="27" t="s">
        <v>198</v>
      </c>
      <c r="E51" s="22" t="s">
        <v>199</v>
      </c>
      <c r="F51" s="55">
        <v>10803432</v>
      </c>
      <c r="G51" s="55">
        <v>5707837</v>
      </c>
      <c r="H51" s="55">
        <v>0</v>
      </c>
      <c r="I51" s="55">
        <v>0</v>
      </c>
      <c r="J51" s="55">
        <v>16511269</v>
      </c>
      <c r="K51" s="55">
        <v>9393300</v>
      </c>
      <c r="L51" s="55">
        <v>9393300</v>
      </c>
      <c r="M51" s="55">
        <v>9393300</v>
      </c>
      <c r="N51" s="55">
        <v>8273000</v>
      </c>
      <c r="O51" s="46">
        <f t="shared" si="0"/>
        <v>0.56890236601438693</v>
      </c>
    </row>
    <row r="52" spans="1:15" ht="16.5" x14ac:dyDescent="0.3">
      <c r="A52" s="27" t="s">
        <v>68</v>
      </c>
      <c r="B52" s="22" t="s">
        <v>135</v>
      </c>
      <c r="C52" s="22" t="s">
        <v>103</v>
      </c>
      <c r="D52" s="27" t="s">
        <v>207</v>
      </c>
      <c r="E52" s="22" t="s">
        <v>208</v>
      </c>
      <c r="F52" s="55">
        <v>10803432</v>
      </c>
      <c r="G52" s="55">
        <v>5582002</v>
      </c>
      <c r="H52" s="55">
        <v>0</v>
      </c>
      <c r="I52" s="55">
        <v>0</v>
      </c>
      <c r="J52" s="55">
        <v>16385434</v>
      </c>
      <c r="K52" s="55">
        <v>9267465</v>
      </c>
      <c r="L52" s="55">
        <v>9267465</v>
      </c>
      <c r="M52" s="55">
        <v>9267465</v>
      </c>
      <c r="N52" s="55">
        <v>8147165</v>
      </c>
      <c r="O52" s="46">
        <f t="shared" si="0"/>
        <v>0.56559167123678267</v>
      </c>
    </row>
    <row r="53" spans="1:15" ht="16.5" x14ac:dyDescent="0.3">
      <c r="A53" s="27" t="s">
        <v>68</v>
      </c>
      <c r="B53" s="22" t="s">
        <v>135</v>
      </c>
      <c r="C53" s="22" t="s">
        <v>103</v>
      </c>
      <c r="D53" s="27" t="s">
        <v>219</v>
      </c>
      <c r="E53" s="22" t="s">
        <v>220</v>
      </c>
      <c r="F53" s="55">
        <v>0</v>
      </c>
      <c r="G53" s="55">
        <v>125835</v>
      </c>
      <c r="H53" s="55">
        <v>0</v>
      </c>
      <c r="I53" s="55">
        <v>0</v>
      </c>
      <c r="J53" s="55">
        <v>125835</v>
      </c>
      <c r="K53" s="55">
        <v>125835</v>
      </c>
      <c r="L53" s="55">
        <v>125835</v>
      </c>
      <c r="M53" s="55">
        <v>125835</v>
      </c>
      <c r="N53" s="55">
        <v>125835</v>
      </c>
      <c r="O53" s="46">
        <f t="shared" si="0"/>
        <v>1</v>
      </c>
    </row>
    <row r="54" spans="1:15" ht="16.5" x14ac:dyDescent="0.3">
      <c r="A54" s="27" t="s">
        <v>68</v>
      </c>
      <c r="B54" s="22" t="s">
        <v>135</v>
      </c>
      <c r="C54" s="22" t="s">
        <v>104</v>
      </c>
      <c r="D54" s="27" t="s">
        <v>204</v>
      </c>
      <c r="E54" s="22" t="s">
        <v>205</v>
      </c>
      <c r="F54" s="55">
        <v>10803432</v>
      </c>
      <c r="G54" s="55">
        <v>5707837</v>
      </c>
      <c r="H54" s="55">
        <v>0</v>
      </c>
      <c r="I54" s="55">
        <v>0</v>
      </c>
      <c r="J54" s="55">
        <v>16511269</v>
      </c>
      <c r="K54" s="55">
        <v>9393300</v>
      </c>
      <c r="L54" s="55">
        <v>9393300</v>
      </c>
      <c r="M54" s="55">
        <v>9393300</v>
      </c>
      <c r="N54" s="55">
        <v>8273000</v>
      </c>
      <c r="O54" s="46">
        <f t="shared" si="0"/>
        <v>0.56890236601438693</v>
      </c>
    </row>
    <row r="55" spans="1:15" ht="16.5" x14ac:dyDescent="0.3">
      <c r="A55" s="27" t="s">
        <v>69</v>
      </c>
      <c r="B55" s="22" t="s">
        <v>136</v>
      </c>
      <c r="C55" s="22" t="s">
        <v>101</v>
      </c>
      <c r="D55" s="27" t="s">
        <v>198</v>
      </c>
      <c r="E55" s="22" t="s">
        <v>199</v>
      </c>
      <c r="F55" s="55">
        <v>62088692</v>
      </c>
      <c r="G55" s="55">
        <v>32803659</v>
      </c>
      <c r="H55" s="55">
        <v>0</v>
      </c>
      <c r="I55" s="55">
        <v>0</v>
      </c>
      <c r="J55" s="55">
        <v>94892351</v>
      </c>
      <c r="K55" s="55">
        <v>56538400</v>
      </c>
      <c r="L55" s="55">
        <v>56538400</v>
      </c>
      <c r="M55" s="55">
        <v>56538400</v>
      </c>
      <c r="N55" s="55">
        <v>49858700</v>
      </c>
      <c r="O55" s="46">
        <f t="shared" si="0"/>
        <v>0.59581620019088788</v>
      </c>
    </row>
    <row r="56" spans="1:15" ht="16.5" x14ac:dyDescent="0.3">
      <c r="A56" s="27" t="s">
        <v>69</v>
      </c>
      <c r="B56" s="22" t="s">
        <v>136</v>
      </c>
      <c r="C56" s="22" t="s">
        <v>102</v>
      </c>
      <c r="D56" s="27">
        <v>311100000002526</v>
      </c>
      <c r="E56" s="22" t="s">
        <v>222</v>
      </c>
      <c r="F56" s="55">
        <v>62088692</v>
      </c>
      <c r="G56" s="55">
        <v>32803659</v>
      </c>
      <c r="H56" s="55">
        <v>0</v>
      </c>
      <c r="I56" s="55">
        <v>0</v>
      </c>
      <c r="J56" s="55">
        <v>94892351</v>
      </c>
      <c r="K56" s="55">
        <v>56538400</v>
      </c>
      <c r="L56" s="55">
        <v>56538400</v>
      </c>
      <c r="M56" s="55">
        <v>56538400</v>
      </c>
      <c r="N56" s="55">
        <v>49858700</v>
      </c>
      <c r="O56" s="46">
        <f t="shared" si="0"/>
        <v>0.59581620019088788</v>
      </c>
    </row>
    <row r="57" spans="1:15" ht="16.5" x14ac:dyDescent="0.3">
      <c r="A57" s="27" t="s">
        <v>69</v>
      </c>
      <c r="B57" s="22" t="s">
        <v>136</v>
      </c>
      <c r="C57" s="22" t="s">
        <v>103</v>
      </c>
      <c r="D57" s="27" t="s">
        <v>207</v>
      </c>
      <c r="E57" s="22" t="s">
        <v>208</v>
      </c>
      <c r="F57" s="55">
        <v>62088692</v>
      </c>
      <c r="G57" s="55">
        <v>32080470</v>
      </c>
      <c r="H57" s="55">
        <v>0</v>
      </c>
      <c r="I57" s="55">
        <v>0</v>
      </c>
      <c r="J57" s="55">
        <v>94169162</v>
      </c>
      <c r="K57" s="55">
        <v>55815211</v>
      </c>
      <c r="L57" s="55">
        <v>55815211</v>
      </c>
      <c r="M57" s="55">
        <v>55815211</v>
      </c>
      <c r="N57" s="55">
        <v>49135511</v>
      </c>
      <c r="O57" s="46">
        <f t="shared" si="0"/>
        <v>0.5927121980760538</v>
      </c>
    </row>
    <row r="58" spans="1:15" ht="16.5" x14ac:dyDescent="0.3">
      <c r="A58" s="27" t="s">
        <v>69</v>
      </c>
      <c r="B58" s="22" t="s">
        <v>136</v>
      </c>
      <c r="C58" s="22" t="s">
        <v>103</v>
      </c>
      <c r="D58" s="27" t="s">
        <v>219</v>
      </c>
      <c r="E58" s="22" t="s">
        <v>220</v>
      </c>
      <c r="F58" s="55">
        <v>0</v>
      </c>
      <c r="G58" s="55">
        <v>723189</v>
      </c>
      <c r="H58" s="55">
        <v>0</v>
      </c>
      <c r="I58" s="55">
        <v>0</v>
      </c>
      <c r="J58" s="55">
        <v>723189</v>
      </c>
      <c r="K58" s="55">
        <v>723189</v>
      </c>
      <c r="L58" s="55">
        <v>723189</v>
      </c>
      <c r="M58" s="55">
        <v>723189</v>
      </c>
      <c r="N58" s="55">
        <v>723189</v>
      </c>
      <c r="O58" s="46">
        <f t="shared" si="0"/>
        <v>1</v>
      </c>
    </row>
    <row r="59" spans="1:15" ht="16.5" x14ac:dyDescent="0.3">
      <c r="A59" s="27" t="s">
        <v>69</v>
      </c>
      <c r="B59" s="22" t="s">
        <v>136</v>
      </c>
      <c r="C59" s="22" t="s">
        <v>104</v>
      </c>
      <c r="D59" s="27" t="s">
        <v>204</v>
      </c>
      <c r="E59" s="22" t="s">
        <v>205</v>
      </c>
      <c r="F59" s="55">
        <v>62088692</v>
      </c>
      <c r="G59" s="55">
        <v>32803659</v>
      </c>
      <c r="H59" s="55">
        <v>0</v>
      </c>
      <c r="I59" s="55">
        <v>0</v>
      </c>
      <c r="J59" s="55">
        <v>94892351</v>
      </c>
      <c r="K59" s="55">
        <v>56538400</v>
      </c>
      <c r="L59" s="55">
        <v>56538400</v>
      </c>
      <c r="M59" s="55">
        <v>56538400</v>
      </c>
      <c r="N59" s="55">
        <v>49858700</v>
      </c>
      <c r="O59" s="46">
        <f t="shared" si="0"/>
        <v>0.59581620019088788</v>
      </c>
    </row>
    <row r="60" spans="1:15" ht="16.5" x14ac:dyDescent="0.3">
      <c r="A60" s="27" t="s">
        <v>70</v>
      </c>
      <c r="B60" s="22" t="s">
        <v>137</v>
      </c>
      <c r="C60" s="22" t="s">
        <v>101</v>
      </c>
      <c r="D60" s="27" t="s">
        <v>198</v>
      </c>
      <c r="E60" s="22" t="s">
        <v>199</v>
      </c>
      <c r="F60" s="55">
        <v>41392462</v>
      </c>
      <c r="G60" s="55">
        <v>21869106</v>
      </c>
      <c r="H60" s="55">
        <v>0</v>
      </c>
      <c r="I60" s="55">
        <v>0</v>
      </c>
      <c r="J60" s="55">
        <v>63261568</v>
      </c>
      <c r="K60" s="55">
        <v>37696800</v>
      </c>
      <c r="L60" s="55">
        <v>37696800</v>
      </c>
      <c r="M60" s="55">
        <v>37696800</v>
      </c>
      <c r="N60" s="55">
        <v>33242900</v>
      </c>
      <c r="O60" s="46">
        <f t="shared" si="0"/>
        <v>0.59588785406014599</v>
      </c>
    </row>
    <row r="61" spans="1:15" ht="16.5" x14ac:dyDescent="0.3">
      <c r="A61" s="27" t="s">
        <v>70</v>
      </c>
      <c r="B61" s="22" t="s">
        <v>137</v>
      </c>
      <c r="C61" s="22" t="s">
        <v>102</v>
      </c>
      <c r="D61" s="27">
        <v>311100000003439</v>
      </c>
      <c r="E61" s="22" t="s">
        <v>223</v>
      </c>
      <c r="F61" s="55">
        <v>41392462</v>
      </c>
      <c r="G61" s="55">
        <v>21869106</v>
      </c>
      <c r="H61" s="55">
        <v>0</v>
      </c>
      <c r="I61" s="55">
        <v>0</v>
      </c>
      <c r="J61" s="55">
        <v>63261568</v>
      </c>
      <c r="K61" s="55">
        <v>37696800</v>
      </c>
      <c r="L61" s="55">
        <v>37696800</v>
      </c>
      <c r="M61" s="55">
        <v>37696800</v>
      </c>
      <c r="N61" s="55">
        <v>33242900</v>
      </c>
      <c r="O61" s="46">
        <f t="shared" si="0"/>
        <v>0.59588785406014599</v>
      </c>
    </row>
    <row r="62" spans="1:15" ht="16.5" x14ac:dyDescent="0.3">
      <c r="A62" s="27" t="s">
        <v>70</v>
      </c>
      <c r="B62" s="22" t="s">
        <v>137</v>
      </c>
      <c r="C62" s="22" t="s">
        <v>103</v>
      </c>
      <c r="D62" s="27" t="s">
        <v>207</v>
      </c>
      <c r="E62" s="22" t="s">
        <v>208</v>
      </c>
      <c r="F62" s="55">
        <v>41392462</v>
      </c>
      <c r="G62" s="55">
        <v>21386980</v>
      </c>
      <c r="H62" s="55">
        <v>0</v>
      </c>
      <c r="I62" s="55">
        <v>0</v>
      </c>
      <c r="J62" s="55">
        <v>62779442</v>
      </c>
      <c r="K62" s="55">
        <v>37214674</v>
      </c>
      <c r="L62" s="55">
        <v>37214674</v>
      </c>
      <c r="M62" s="55">
        <v>37214674</v>
      </c>
      <c r="N62" s="55">
        <v>32760774</v>
      </c>
      <c r="O62" s="46">
        <f t="shared" si="0"/>
        <v>0.59278440225703188</v>
      </c>
    </row>
    <row r="63" spans="1:15" ht="16.5" x14ac:dyDescent="0.3">
      <c r="A63" s="27" t="s">
        <v>70</v>
      </c>
      <c r="B63" s="22" t="s">
        <v>137</v>
      </c>
      <c r="C63" s="22" t="s">
        <v>103</v>
      </c>
      <c r="D63" s="27" t="s">
        <v>219</v>
      </c>
      <c r="E63" s="22" t="s">
        <v>220</v>
      </c>
      <c r="F63" s="55">
        <v>0</v>
      </c>
      <c r="G63" s="55">
        <v>482126</v>
      </c>
      <c r="H63" s="55">
        <v>0</v>
      </c>
      <c r="I63" s="55">
        <v>0</v>
      </c>
      <c r="J63" s="55">
        <v>482126</v>
      </c>
      <c r="K63" s="55">
        <v>482126</v>
      </c>
      <c r="L63" s="55">
        <v>482126</v>
      </c>
      <c r="M63" s="55">
        <v>482126</v>
      </c>
      <c r="N63" s="55">
        <v>482126</v>
      </c>
      <c r="O63" s="46">
        <f t="shared" si="0"/>
        <v>1</v>
      </c>
    </row>
    <row r="64" spans="1:15" ht="16.5" x14ac:dyDescent="0.3">
      <c r="A64" s="27" t="s">
        <v>70</v>
      </c>
      <c r="B64" s="22" t="s">
        <v>137</v>
      </c>
      <c r="C64" s="22" t="s">
        <v>104</v>
      </c>
      <c r="D64" s="27" t="s">
        <v>204</v>
      </c>
      <c r="E64" s="22" t="s">
        <v>205</v>
      </c>
      <c r="F64" s="55">
        <v>41392462</v>
      </c>
      <c r="G64" s="55">
        <v>21869106</v>
      </c>
      <c r="H64" s="55">
        <v>0</v>
      </c>
      <c r="I64" s="55">
        <v>0</v>
      </c>
      <c r="J64" s="55">
        <v>63261568</v>
      </c>
      <c r="K64" s="55">
        <v>37696800</v>
      </c>
      <c r="L64" s="55">
        <v>37696800</v>
      </c>
      <c r="M64" s="55">
        <v>37696800</v>
      </c>
      <c r="N64" s="55">
        <v>33242900</v>
      </c>
      <c r="O64" s="46">
        <f t="shared" si="0"/>
        <v>0.59588785406014599</v>
      </c>
    </row>
    <row r="65" spans="1:15" ht="16.5" x14ac:dyDescent="0.3">
      <c r="A65" s="27" t="s">
        <v>71</v>
      </c>
      <c r="B65" s="22" t="s">
        <v>138</v>
      </c>
      <c r="C65" s="22"/>
      <c r="D65" s="27"/>
      <c r="E65" s="22"/>
      <c r="F65" s="55">
        <v>205447336</v>
      </c>
      <c r="G65" s="55">
        <v>84746770</v>
      </c>
      <c r="H65" s="55">
        <v>10000000</v>
      </c>
      <c r="I65" s="55">
        <v>0</v>
      </c>
      <c r="J65" s="55">
        <v>300194106</v>
      </c>
      <c r="K65" s="55">
        <v>126531686</v>
      </c>
      <c r="L65" s="55">
        <v>126531686</v>
      </c>
      <c r="M65" s="55">
        <v>126531686</v>
      </c>
      <c r="N65" s="55">
        <v>123577616</v>
      </c>
      <c r="O65" s="46">
        <f t="shared" si="0"/>
        <v>0.42149956801616884</v>
      </c>
    </row>
    <row r="66" spans="1:15" ht="16.5" x14ac:dyDescent="0.3">
      <c r="A66" s="27" t="s">
        <v>72</v>
      </c>
      <c r="B66" s="22" t="s">
        <v>127</v>
      </c>
      <c r="C66" s="22"/>
      <c r="D66" s="27"/>
      <c r="E66" s="22"/>
      <c r="F66" s="55">
        <v>86234294</v>
      </c>
      <c r="G66" s="55">
        <v>44556208</v>
      </c>
      <c r="H66" s="55">
        <v>10000000</v>
      </c>
      <c r="I66" s="55">
        <v>0</v>
      </c>
      <c r="J66" s="55">
        <v>140790502</v>
      </c>
      <c r="K66" s="55">
        <v>112273352</v>
      </c>
      <c r="L66" s="55">
        <v>112273352</v>
      </c>
      <c r="M66" s="55">
        <v>112273352</v>
      </c>
      <c r="N66" s="55">
        <v>109319282</v>
      </c>
      <c r="O66" s="46">
        <f t="shared" si="0"/>
        <v>0.79744975978564236</v>
      </c>
    </row>
    <row r="67" spans="1:15" ht="16.5" x14ac:dyDescent="0.3">
      <c r="A67" s="27" t="s">
        <v>73</v>
      </c>
      <c r="B67" s="22" t="s">
        <v>139</v>
      </c>
      <c r="C67" s="22" t="s">
        <v>101</v>
      </c>
      <c r="D67" s="27" t="s">
        <v>198</v>
      </c>
      <c r="E67" s="22" t="s">
        <v>199</v>
      </c>
      <c r="F67" s="55">
        <v>86234294</v>
      </c>
      <c r="G67" s="55">
        <v>44556208</v>
      </c>
      <c r="H67" s="55">
        <v>10000000</v>
      </c>
      <c r="I67" s="55">
        <v>0</v>
      </c>
      <c r="J67" s="55">
        <v>140790502</v>
      </c>
      <c r="K67" s="55">
        <v>112273352</v>
      </c>
      <c r="L67" s="55">
        <v>112273352</v>
      </c>
      <c r="M67" s="55">
        <v>112273352</v>
      </c>
      <c r="N67" s="55">
        <v>109319282</v>
      </c>
      <c r="O67" s="46">
        <f t="shared" si="0"/>
        <v>0.79744975978564236</v>
      </c>
    </row>
    <row r="68" spans="1:15" ht="16.5" x14ac:dyDescent="0.3">
      <c r="A68" s="27" t="s">
        <v>73</v>
      </c>
      <c r="B68" s="22" t="s">
        <v>139</v>
      </c>
      <c r="C68" s="22" t="s">
        <v>103</v>
      </c>
      <c r="D68" s="27" t="s">
        <v>207</v>
      </c>
      <c r="E68" s="22" t="s">
        <v>208</v>
      </c>
      <c r="F68" s="55">
        <v>86234294</v>
      </c>
      <c r="G68" s="55">
        <v>44556208</v>
      </c>
      <c r="H68" s="55">
        <v>10000000</v>
      </c>
      <c r="I68" s="55">
        <v>0</v>
      </c>
      <c r="J68" s="55">
        <v>140790502</v>
      </c>
      <c r="K68" s="55">
        <v>112273352</v>
      </c>
      <c r="L68" s="55">
        <v>112273352</v>
      </c>
      <c r="M68" s="55">
        <v>112273352</v>
      </c>
      <c r="N68" s="55">
        <v>109319282</v>
      </c>
      <c r="O68" s="46">
        <f t="shared" si="0"/>
        <v>0.79744975978564236</v>
      </c>
    </row>
    <row r="69" spans="1:15" ht="16.5" x14ac:dyDescent="0.3">
      <c r="A69" s="27" t="s">
        <v>73</v>
      </c>
      <c r="B69" s="22" t="s">
        <v>139</v>
      </c>
      <c r="C69" s="22" t="s">
        <v>104</v>
      </c>
      <c r="D69" s="27" t="s">
        <v>204</v>
      </c>
      <c r="E69" s="22" t="s">
        <v>205</v>
      </c>
      <c r="F69" s="55">
        <v>86234294</v>
      </c>
      <c r="G69" s="55">
        <v>44556208</v>
      </c>
      <c r="H69" s="55">
        <v>10000000</v>
      </c>
      <c r="I69" s="55">
        <v>0</v>
      </c>
      <c r="J69" s="55">
        <v>140790502</v>
      </c>
      <c r="K69" s="55">
        <v>112273352</v>
      </c>
      <c r="L69" s="55">
        <v>112273352</v>
      </c>
      <c r="M69" s="55">
        <v>112273352</v>
      </c>
      <c r="N69" s="55">
        <v>109319282</v>
      </c>
      <c r="O69" s="46">
        <f t="shared" si="0"/>
        <v>0.79744975978564236</v>
      </c>
    </row>
    <row r="70" spans="1:15" ht="16.5" x14ac:dyDescent="0.3">
      <c r="A70" s="27" t="s">
        <v>155</v>
      </c>
      <c r="B70" s="22" t="s">
        <v>140</v>
      </c>
      <c r="C70" s="22" t="s">
        <v>101</v>
      </c>
      <c r="D70" s="27" t="s">
        <v>198</v>
      </c>
      <c r="E70" s="22" t="s">
        <v>199</v>
      </c>
      <c r="F70" s="55">
        <v>85034294</v>
      </c>
      <c r="G70" s="55">
        <v>40190562</v>
      </c>
      <c r="H70" s="55">
        <v>0</v>
      </c>
      <c r="I70" s="55">
        <v>0</v>
      </c>
      <c r="J70" s="55">
        <v>125224856</v>
      </c>
      <c r="K70" s="55">
        <v>0</v>
      </c>
      <c r="L70" s="55">
        <v>0</v>
      </c>
      <c r="M70" s="55">
        <v>0</v>
      </c>
      <c r="N70" s="55">
        <v>0</v>
      </c>
      <c r="O70" s="46">
        <f t="shared" si="0"/>
        <v>0</v>
      </c>
    </row>
    <row r="71" spans="1:15" ht="16.5" x14ac:dyDescent="0.3">
      <c r="A71" s="27" t="s">
        <v>155</v>
      </c>
      <c r="B71" s="22" t="s">
        <v>140</v>
      </c>
      <c r="C71" s="22" t="s">
        <v>103</v>
      </c>
      <c r="D71" s="27" t="s">
        <v>207</v>
      </c>
      <c r="E71" s="22" t="s">
        <v>208</v>
      </c>
      <c r="F71" s="55">
        <v>85034294</v>
      </c>
      <c r="G71" s="55">
        <v>40190562</v>
      </c>
      <c r="H71" s="55">
        <v>0</v>
      </c>
      <c r="I71" s="55">
        <v>0</v>
      </c>
      <c r="J71" s="55">
        <v>125224856</v>
      </c>
      <c r="K71" s="55">
        <v>0</v>
      </c>
      <c r="L71" s="55">
        <v>0</v>
      </c>
      <c r="M71" s="55">
        <v>0</v>
      </c>
      <c r="N71" s="55">
        <v>0</v>
      </c>
      <c r="O71" s="46">
        <f t="shared" si="0"/>
        <v>0</v>
      </c>
    </row>
    <row r="72" spans="1:15" ht="16.5" x14ac:dyDescent="0.3">
      <c r="A72" s="27" t="s">
        <v>155</v>
      </c>
      <c r="B72" s="22" t="s">
        <v>140</v>
      </c>
      <c r="C72" s="22" t="s">
        <v>104</v>
      </c>
      <c r="D72" s="27" t="s">
        <v>204</v>
      </c>
      <c r="E72" s="22" t="s">
        <v>205</v>
      </c>
      <c r="F72" s="55">
        <v>85034294</v>
      </c>
      <c r="G72" s="55">
        <v>40190562</v>
      </c>
      <c r="H72" s="55">
        <v>0</v>
      </c>
      <c r="I72" s="55">
        <v>0</v>
      </c>
      <c r="J72" s="55">
        <v>125224856</v>
      </c>
      <c r="K72" s="55">
        <v>0</v>
      </c>
      <c r="L72" s="55">
        <v>0</v>
      </c>
      <c r="M72" s="55">
        <v>0</v>
      </c>
      <c r="N72" s="55">
        <v>0</v>
      </c>
      <c r="O72" s="46">
        <f t="shared" ref="O72:O135" si="1">+L72/J72</f>
        <v>0</v>
      </c>
    </row>
    <row r="73" spans="1:15" ht="16.5" x14ac:dyDescent="0.3">
      <c r="A73" s="27" t="s">
        <v>74</v>
      </c>
      <c r="B73" s="22" t="s">
        <v>141</v>
      </c>
      <c r="C73" s="22" t="s">
        <v>101</v>
      </c>
      <c r="D73" s="27" t="s">
        <v>198</v>
      </c>
      <c r="E73" s="22" t="s">
        <v>199</v>
      </c>
      <c r="F73" s="55">
        <v>34178748</v>
      </c>
      <c r="G73" s="55">
        <v>0</v>
      </c>
      <c r="H73" s="55">
        <v>0</v>
      </c>
      <c r="I73" s="55">
        <v>0</v>
      </c>
      <c r="J73" s="55">
        <v>34178748</v>
      </c>
      <c r="K73" s="55">
        <v>14258334</v>
      </c>
      <c r="L73" s="55">
        <v>14258334</v>
      </c>
      <c r="M73" s="55">
        <v>14258334</v>
      </c>
      <c r="N73" s="55">
        <v>14258334</v>
      </c>
      <c r="O73" s="46">
        <f t="shared" si="1"/>
        <v>0.41716958151890177</v>
      </c>
    </row>
    <row r="74" spans="1:15" ht="16.5" x14ac:dyDescent="0.3">
      <c r="A74" s="27" t="s">
        <v>74</v>
      </c>
      <c r="B74" s="22" t="s">
        <v>141</v>
      </c>
      <c r="C74" s="22" t="s">
        <v>103</v>
      </c>
      <c r="D74" s="27" t="s">
        <v>207</v>
      </c>
      <c r="E74" s="22" t="s">
        <v>208</v>
      </c>
      <c r="F74" s="55">
        <v>34178748</v>
      </c>
      <c r="G74" s="55">
        <v>0</v>
      </c>
      <c r="H74" s="55">
        <v>0</v>
      </c>
      <c r="I74" s="55">
        <v>0</v>
      </c>
      <c r="J74" s="55">
        <v>34178748</v>
      </c>
      <c r="K74" s="55">
        <v>14258334</v>
      </c>
      <c r="L74" s="55">
        <v>14258334</v>
      </c>
      <c r="M74" s="55">
        <v>14258334</v>
      </c>
      <c r="N74" s="55">
        <v>14258334</v>
      </c>
      <c r="O74" s="46">
        <f t="shared" si="1"/>
        <v>0.41716958151890177</v>
      </c>
    </row>
    <row r="75" spans="1:15" ht="16.5" x14ac:dyDescent="0.3">
      <c r="A75" s="27" t="s">
        <v>74</v>
      </c>
      <c r="B75" s="22" t="s">
        <v>141</v>
      </c>
      <c r="C75" s="22" t="s">
        <v>104</v>
      </c>
      <c r="D75" s="27" t="s">
        <v>204</v>
      </c>
      <c r="E75" s="22" t="s">
        <v>205</v>
      </c>
      <c r="F75" s="55">
        <v>34178748</v>
      </c>
      <c r="G75" s="55">
        <v>0</v>
      </c>
      <c r="H75" s="55">
        <v>0</v>
      </c>
      <c r="I75" s="55">
        <v>0</v>
      </c>
      <c r="J75" s="55">
        <v>34178748</v>
      </c>
      <c r="K75" s="55">
        <v>14258334</v>
      </c>
      <c r="L75" s="55">
        <v>14258334</v>
      </c>
      <c r="M75" s="55">
        <v>14258334</v>
      </c>
      <c r="N75" s="55">
        <v>14258334</v>
      </c>
      <c r="O75" s="46">
        <f t="shared" si="1"/>
        <v>0.41716958151890177</v>
      </c>
    </row>
    <row r="76" spans="1:15" ht="16.5" x14ac:dyDescent="0.3">
      <c r="A76" s="27" t="s">
        <v>75</v>
      </c>
      <c r="B76" s="22" t="s">
        <v>142</v>
      </c>
      <c r="C76" s="22"/>
      <c r="D76" s="27"/>
      <c r="E76" s="22"/>
      <c r="F76" s="55">
        <v>782461976</v>
      </c>
      <c r="G76" s="55">
        <v>2158149792</v>
      </c>
      <c r="H76" s="55">
        <v>78323594</v>
      </c>
      <c r="I76" s="55">
        <v>80263892</v>
      </c>
      <c r="J76" s="55">
        <v>2938671470</v>
      </c>
      <c r="K76" s="55">
        <v>2073200731</v>
      </c>
      <c r="L76" s="55">
        <v>1917324830</v>
      </c>
      <c r="M76" s="55">
        <v>1036512242</v>
      </c>
      <c r="N76" s="55">
        <v>1017986190</v>
      </c>
      <c r="O76" s="46">
        <f t="shared" si="1"/>
        <v>0.65244613070000645</v>
      </c>
    </row>
    <row r="77" spans="1:15" ht="16.5" x14ac:dyDescent="0.3">
      <c r="A77" s="27" t="s">
        <v>164</v>
      </c>
      <c r="B77" s="22" t="s">
        <v>165</v>
      </c>
      <c r="C77" s="22"/>
      <c r="D77" s="27"/>
      <c r="E77" s="22"/>
      <c r="F77" s="55">
        <v>0</v>
      </c>
      <c r="G77" s="55">
        <v>265875940</v>
      </c>
      <c r="H77" s="55">
        <v>6391831</v>
      </c>
      <c r="I77" s="55">
        <v>0</v>
      </c>
      <c r="J77" s="55">
        <v>272267771</v>
      </c>
      <c r="K77" s="55">
        <v>160505232</v>
      </c>
      <c r="L77" s="55">
        <v>154525049</v>
      </c>
      <c r="M77" s="55">
        <v>139306364</v>
      </c>
      <c r="N77" s="55">
        <v>139306364</v>
      </c>
      <c r="O77" s="46">
        <f t="shared" si="1"/>
        <v>0.56754807384088068</v>
      </c>
    </row>
    <row r="78" spans="1:15" ht="16.5" x14ac:dyDescent="0.3">
      <c r="A78" s="27" t="s">
        <v>166</v>
      </c>
      <c r="B78" s="22" t="s">
        <v>167</v>
      </c>
      <c r="C78" s="22"/>
      <c r="D78" s="27"/>
      <c r="E78" s="22"/>
      <c r="F78" s="55">
        <v>0</v>
      </c>
      <c r="G78" s="55">
        <v>265875940</v>
      </c>
      <c r="H78" s="55">
        <v>6391831</v>
      </c>
      <c r="I78" s="55">
        <v>0</v>
      </c>
      <c r="J78" s="55">
        <v>272267771</v>
      </c>
      <c r="K78" s="55">
        <v>160505232</v>
      </c>
      <c r="L78" s="55">
        <v>154525049</v>
      </c>
      <c r="M78" s="55">
        <v>139306364</v>
      </c>
      <c r="N78" s="55">
        <v>139306364</v>
      </c>
      <c r="O78" s="46">
        <f t="shared" si="1"/>
        <v>0.56754807384088068</v>
      </c>
    </row>
    <row r="79" spans="1:15" ht="16.5" x14ac:dyDescent="0.3">
      <c r="A79" s="27" t="s">
        <v>168</v>
      </c>
      <c r="B79" s="22" t="s">
        <v>169</v>
      </c>
      <c r="C79" s="22"/>
      <c r="D79" s="27"/>
      <c r="E79" s="22"/>
      <c r="F79" s="55">
        <v>0</v>
      </c>
      <c r="G79" s="55">
        <v>264875940</v>
      </c>
      <c r="H79" s="55">
        <v>6391831</v>
      </c>
      <c r="I79" s="55">
        <v>0</v>
      </c>
      <c r="J79" s="55">
        <v>271267771</v>
      </c>
      <c r="K79" s="55">
        <v>160505232</v>
      </c>
      <c r="L79" s="55">
        <v>154525049</v>
      </c>
      <c r="M79" s="55">
        <v>139306364</v>
      </c>
      <c r="N79" s="55">
        <v>139306364</v>
      </c>
      <c r="O79" s="46">
        <f t="shared" si="1"/>
        <v>0.56964027989893429</v>
      </c>
    </row>
    <row r="80" spans="1:15" ht="16.5" x14ac:dyDescent="0.3">
      <c r="A80" s="27" t="s">
        <v>174</v>
      </c>
      <c r="B80" s="22" t="s">
        <v>175</v>
      </c>
      <c r="C80" s="22"/>
      <c r="D80" s="27"/>
      <c r="E80" s="22"/>
      <c r="F80" s="55">
        <v>0</v>
      </c>
      <c r="G80" s="55">
        <v>264875940</v>
      </c>
      <c r="H80" s="55">
        <v>0</v>
      </c>
      <c r="I80" s="55">
        <v>0</v>
      </c>
      <c r="J80" s="55">
        <v>264875940</v>
      </c>
      <c r="K80" s="55">
        <v>154315232</v>
      </c>
      <c r="L80" s="55">
        <v>148335049</v>
      </c>
      <c r="M80" s="55">
        <v>133116364</v>
      </c>
      <c r="N80" s="55">
        <v>133116364</v>
      </c>
      <c r="O80" s="46">
        <f t="shared" si="1"/>
        <v>0.5600170744084948</v>
      </c>
    </row>
    <row r="81" spans="1:15" ht="16.5" x14ac:dyDescent="0.3">
      <c r="A81" s="27" t="s">
        <v>176</v>
      </c>
      <c r="B81" s="22" t="s">
        <v>177</v>
      </c>
      <c r="C81" s="22" t="s">
        <v>101</v>
      </c>
      <c r="D81" s="27" t="s">
        <v>198</v>
      </c>
      <c r="E81" s="22" t="s">
        <v>199</v>
      </c>
      <c r="F81" s="55">
        <v>0</v>
      </c>
      <c r="G81" s="55">
        <v>264875940</v>
      </c>
      <c r="H81" s="55">
        <v>0</v>
      </c>
      <c r="I81" s="55">
        <v>0</v>
      </c>
      <c r="J81" s="55">
        <v>264875940</v>
      </c>
      <c r="K81" s="55">
        <v>154315232</v>
      </c>
      <c r="L81" s="55">
        <v>148335049</v>
      </c>
      <c r="M81" s="55">
        <v>133116364</v>
      </c>
      <c r="N81" s="55">
        <v>133116364</v>
      </c>
      <c r="O81" s="46">
        <f t="shared" si="1"/>
        <v>0.5600170744084948</v>
      </c>
    </row>
    <row r="82" spans="1:15" ht="16.5" x14ac:dyDescent="0.3">
      <c r="A82" s="27" t="s">
        <v>176</v>
      </c>
      <c r="B82" s="22" t="s">
        <v>177</v>
      </c>
      <c r="C82" s="22" t="s">
        <v>103</v>
      </c>
      <c r="D82" s="27">
        <v>193</v>
      </c>
      <c r="E82" s="22" t="s">
        <v>214</v>
      </c>
      <c r="F82" s="55">
        <v>0</v>
      </c>
      <c r="G82" s="55">
        <v>264875940</v>
      </c>
      <c r="H82" s="55">
        <v>0</v>
      </c>
      <c r="I82" s="55">
        <v>0</v>
      </c>
      <c r="J82" s="55">
        <v>264875940</v>
      </c>
      <c r="K82" s="55">
        <v>154315232</v>
      </c>
      <c r="L82" s="55">
        <v>148335049</v>
      </c>
      <c r="M82" s="55">
        <v>133116364</v>
      </c>
      <c r="N82" s="55">
        <v>133116364</v>
      </c>
      <c r="O82" s="46">
        <f t="shared" si="1"/>
        <v>0.5600170744084948</v>
      </c>
    </row>
    <row r="83" spans="1:15" ht="16.5" x14ac:dyDescent="0.3">
      <c r="A83" s="27" t="s">
        <v>176</v>
      </c>
      <c r="B83" s="22" t="s">
        <v>177</v>
      </c>
      <c r="C83" s="22" t="s">
        <v>104</v>
      </c>
      <c r="D83" s="27" t="s">
        <v>204</v>
      </c>
      <c r="E83" s="22" t="s">
        <v>205</v>
      </c>
      <c r="F83" s="55">
        <v>0</v>
      </c>
      <c r="G83" s="55">
        <v>264875940</v>
      </c>
      <c r="H83" s="55">
        <v>0</v>
      </c>
      <c r="I83" s="55">
        <v>0</v>
      </c>
      <c r="J83" s="55">
        <v>264875940</v>
      </c>
      <c r="K83" s="55">
        <v>154315232</v>
      </c>
      <c r="L83" s="55">
        <v>148335049</v>
      </c>
      <c r="M83" s="55">
        <v>133116364</v>
      </c>
      <c r="N83" s="55">
        <v>133116364</v>
      </c>
      <c r="O83" s="46">
        <f t="shared" si="1"/>
        <v>0.5600170744084948</v>
      </c>
    </row>
    <row r="84" spans="1:15" ht="16.5" x14ac:dyDescent="0.3">
      <c r="A84" s="27" t="s">
        <v>170</v>
      </c>
      <c r="B84" s="22" t="s">
        <v>171</v>
      </c>
      <c r="C84" s="22"/>
      <c r="D84" s="27"/>
      <c r="E84" s="22"/>
      <c r="F84" s="55">
        <v>0</v>
      </c>
      <c r="G84" s="55">
        <v>0</v>
      </c>
      <c r="H84" s="55">
        <v>6391831</v>
      </c>
      <c r="I84" s="55">
        <v>0</v>
      </c>
      <c r="J84" s="55">
        <v>6391831</v>
      </c>
      <c r="K84" s="55">
        <v>6190000</v>
      </c>
      <c r="L84" s="55">
        <v>6190000</v>
      </c>
      <c r="M84" s="55">
        <v>6190000</v>
      </c>
      <c r="N84" s="55">
        <v>6190000</v>
      </c>
      <c r="O84" s="46">
        <f t="shared" si="1"/>
        <v>0.96842360193816135</v>
      </c>
    </row>
    <row r="85" spans="1:15" ht="16.5" x14ac:dyDescent="0.3">
      <c r="A85" s="27" t="s">
        <v>172</v>
      </c>
      <c r="B85" s="22" t="s">
        <v>173</v>
      </c>
      <c r="C85" s="22" t="s">
        <v>101</v>
      </c>
      <c r="D85" s="27" t="s">
        <v>198</v>
      </c>
      <c r="E85" s="22" t="s">
        <v>199</v>
      </c>
      <c r="F85" s="55">
        <v>0</v>
      </c>
      <c r="G85" s="55">
        <v>0</v>
      </c>
      <c r="H85" s="55">
        <v>6391831</v>
      </c>
      <c r="I85" s="55">
        <v>0</v>
      </c>
      <c r="J85" s="55">
        <v>6391831</v>
      </c>
      <c r="K85" s="55">
        <v>6190000</v>
      </c>
      <c r="L85" s="55">
        <v>6190000</v>
      </c>
      <c r="M85" s="55">
        <v>6190000</v>
      </c>
      <c r="N85" s="55">
        <v>6190000</v>
      </c>
      <c r="O85" s="46">
        <f t="shared" si="1"/>
        <v>0.96842360193816135</v>
      </c>
    </row>
    <row r="86" spans="1:15" ht="16.5" x14ac:dyDescent="0.3">
      <c r="A86" s="27" t="s">
        <v>172</v>
      </c>
      <c r="B86" s="22" t="s">
        <v>173</v>
      </c>
      <c r="C86" s="22" t="s">
        <v>103</v>
      </c>
      <c r="D86" s="27" t="s">
        <v>202</v>
      </c>
      <c r="E86" s="22" t="s">
        <v>203</v>
      </c>
      <c r="F86" s="55">
        <v>0</v>
      </c>
      <c r="G86" s="55">
        <v>0</v>
      </c>
      <c r="H86" s="55">
        <v>6391831</v>
      </c>
      <c r="I86" s="55">
        <v>0</v>
      </c>
      <c r="J86" s="55">
        <v>6391831</v>
      </c>
      <c r="K86" s="55">
        <v>6190000</v>
      </c>
      <c r="L86" s="55">
        <v>6190000</v>
      </c>
      <c r="M86" s="55">
        <v>6190000</v>
      </c>
      <c r="N86" s="55">
        <v>6190000</v>
      </c>
      <c r="O86" s="46">
        <f t="shared" si="1"/>
        <v>0.96842360193816135</v>
      </c>
    </row>
    <row r="87" spans="1:15" ht="16.5" x14ac:dyDescent="0.3">
      <c r="A87" s="27" t="s">
        <v>172</v>
      </c>
      <c r="B87" s="22" t="s">
        <v>173</v>
      </c>
      <c r="C87" s="22" t="s">
        <v>104</v>
      </c>
      <c r="D87" s="27" t="s">
        <v>204</v>
      </c>
      <c r="E87" s="22" t="s">
        <v>205</v>
      </c>
      <c r="F87" s="55">
        <v>0</v>
      </c>
      <c r="G87" s="55">
        <v>0</v>
      </c>
      <c r="H87" s="55">
        <v>6391831</v>
      </c>
      <c r="I87" s="55">
        <v>0</v>
      </c>
      <c r="J87" s="55">
        <v>6391831</v>
      </c>
      <c r="K87" s="55">
        <v>6190000</v>
      </c>
      <c r="L87" s="55">
        <v>6190000</v>
      </c>
      <c r="M87" s="55">
        <v>6190000</v>
      </c>
      <c r="N87" s="55">
        <v>6190000</v>
      </c>
      <c r="O87" s="46">
        <f t="shared" si="1"/>
        <v>0.96842360193816135</v>
      </c>
    </row>
    <row r="88" spans="1:15" ht="16.5" x14ac:dyDescent="0.3">
      <c r="A88" s="27" t="s">
        <v>185</v>
      </c>
      <c r="B88" s="22" t="s">
        <v>186</v>
      </c>
      <c r="C88" s="22"/>
      <c r="D88" s="27"/>
      <c r="E88" s="22"/>
      <c r="F88" s="55">
        <v>0</v>
      </c>
      <c r="G88" s="55">
        <v>1000000</v>
      </c>
      <c r="H88" s="55">
        <v>0</v>
      </c>
      <c r="I88" s="55">
        <v>0</v>
      </c>
      <c r="J88" s="55">
        <v>1000000</v>
      </c>
      <c r="K88" s="55">
        <v>0</v>
      </c>
      <c r="L88" s="55">
        <v>0</v>
      </c>
      <c r="M88" s="55">
        <v>0</v>
      </c>
      <c r="N88" s="55">
        <v>0</v>
      </c>
      <c r="O88" s="46">
        <f t="shared" si="1"/>
        <v>0</v>
      </c>
    </row>
    <row r="89" spans="1:15" ht="16.5" x14ac:dyDescent="0.3">
      <c r="A89" s="27" t="s">
        <v>187</v>
      </c>
      <c r="B89" s="22" t="s">
        <v>188</v>
      </c>
      <c r="C89" s="22"/>
      <c r="D89" s="27"/>
      <c r="E89" s="22"/>
      <c r="F89" s="55">
        <v>0</v>
      </c>
      <c r="G89" s="55">
        <v>1000000</v>
      </c>
      <c r="H89" s="55">
        <v>0</v>
      </c>
      <c r="I89" s="55">
        <v>0</v>
      </c>
      <c r="J89" s="55">
        <v>1000000</v>
      </c>
      <c r="K89" s="55">
        <v>0</v>
      </c>
      <c r="L89" s="55">
        <v>0</v>
      </c>
      <c r="M89" s="55">
        <v>0</v>
      </c>
      <c r="N89" s="55">
        <v>0</v>
      </c>
      <c r="O89" s="46">
        <f t="shared" si="1"/>
        <v>0</v>
      </c>
    </row>
    <row r="90" spans="1:15" ht="16.5" x14ac:dyDescent="0.3">
      <c r="A90" s="27" t="s">
        <v>189</v>
      </c>
      <c r="B90" s="22" t="s">
        <v>190</v>
      </c>
      <c r="C90" s="22"/>
      <c r="D90" s="27"/>
      <c r="E90" s="22"/>
      <c r="F90" s="55">
        <v>0</v>
      </c>
      <c r="G90" s="55">
        <v>1000000</v>
      </c>
      <c r="H90" s="55">
        <v>0</v>
      </c>
      <c r="I90" s="55">
        <v>0</v>
      </c>
      <c r="J90" s="55">
        <v>1000000</v>
      </c>
      <c r="K90" s="55">
        <v>0</v>
      </c>
      <c r="L90" s="55">
        <v>0</v>
      </c>
      <c r="M90" s="55">
        <v>0</v>
      </c>
      <c r="N90" s="55">
        <v>0</v>
      </c>
      <c r="O90" s="46">
        <f t="shared" si="1"/>
        <v>0</v>
      </c>
    </row>
    <row r="91" spans="1:15" ht="16.5" x14ac:dyDescent="0.3">
      <c r="A91" s="27" t="s">
        <v>191</v>
      </c>
      <c r="B91" s="22" t="s">
        <v>192</v>
      </c>
      <c r="C91" s="22" t="s">
        <v>101</v>
      </c>
      <c r="D91" s="27" t="s">
        <v>198</v>
      </c>
      <c r="E91" s="22" t="s">
        <v>199</v>
      </c>
      <c r="F91" s="55">
        <v>0</v>
      </c>
      <c r="G91" s="55">
        <v>1000000</v>
      </c>
      <c r="H91" s="55">
        <v>0</v>
      </c>
      <c r="I91" s="55">
        <v>0</v>
      </c>
      <c r="J91" s="55">
        <v>1000000</v>
      </c>
      <c r="K91" s="55">
        <v>0</v>
      </c>
      <c r="L91" s="55">
        <v>0</v>
      </c>
      <c r="M91" s="55">
        <v>0</v>
      </c>
      <c r="N91" s="55">
        <v>0</v>
      </c>
      <c r="O91" s="46">
        <f t="shared" si="1"/>
        <v>0</v>
      </c>
    </row>
    <row r="92" spans="1:15" ht="16.5" x14ac:dyDescent="0.3">
      <c r="A92" s="27" t="s">
        <v>191</v>
      </c>
      <c r="B92" s="22" t="s">
        <v>192</v>
      </c>
      <c r="C92" s="22" t="s">
        <v>103</v>
      </c>
      <c r="D92" s="27" t="s">
        <v>215</v>
      </c>
      <c r="E92" s="22" t="s">
        <v>216</v>
      </c>
      <c r="F92" s="55">
        <v>0</v>
      </c>
      <c r="G92" s="55">
        <v>1000000</v>
      </c>
      <c r="H92" s="55">
        <v>0</v>
      </c>
      <c r="I92" s="55">
        <v>0</v>
      </c>
      <c r="J92" s="55">
        <v>1000000</v>
      </c>
      <c r="K92" s="55">
        <v>0</v>
      </c>
      <c r="L92" s="55">
        <v>0</v>
      </c>
      <c r="M92" s="55">
        <v>0</v>
      </c>
      <c r="N92" s="55">
        <v>0</v>
      </c>
      <c r="O92" s="46">
        <f t="shared" si="1"/>
        <v>0</v>
      </c>
    </row>
    <row r="93" spans="1:15" ht="16.5" x14ac:dyDescent="0.3">
      <c r="A93" s="27" t="s">
        <v>191</v>
      </c>
      <c r="B93" s="22" t="s">
        <v>192</v>
      </c>
      <c r="C93" s="22" t="s">
        <v>104</v>
      </c>
      <c r="D93" s="27" t="s">
        <v>204</v>
      </c>
      <c r="E93" s="22" t="s">
        <v>205</v>
      </c>
      <c r="F93" s="55">
        <v>0</v>
      </c>
      <c r="G93" s="55">
        <v>1000000</v>
      </c>
      <c r="H93" s="55">
        <v>0</v>
      </c>
      <c r="I93" s="55">
        <v>0</v>
      </c>
      <c r="J93" s="55">
        <v>1000000</v>
      </c>
      <c r="K93" s="55">
        <v>0</v>
      </c>
      <c r="L93" s="55">
        <v>0</v>
      </c>
      <c r="M93" s="55">
        <v>0</v>
      </c>
      <c r="N93" s="55">
        <v>0</v>
      </c>
      <c r="O93" s="46">
        <f t="shared" si="1"/>
        <v>0</v>
      </c>
    </row>
    <row r="94" spans="1:15" ht="16.5" x14ac:dyDescent="0.3">
      <c r="A94" s="27" t="s">
        <v>76</v>
      </c>
      <c r="B94" s="22" t="s">
        <v>143</v>
      </c>
      <c r="C94" s="22"/>
      <c r="D94" s="27"/>
      <c r="E94" s="22"/>
      <c r="F94" s="55">
        <v>782461976</v>
      </c>
      <c r="G94" s="55">
        <v>1892273852</v>
      </c>
      <c r="H94" s="55">
        <v>71931763</v>
      </c>
      <c r="I94" s="55">
        <v>80263892</v>
      </c>
      <c r="J94" s="55">
        <v>2666403699</v>
      </c>
      <c r="K94" s="55">
        <v>1912695499</v>
      </c>
      <c r="L94" s="55">
        <v>1762799781</v>
      </c>
      <c r="M94" s="55">
        <v>897205878</v>
      </c>
      <c r="N94" s="55">
        <v>878679826</v>
      </c>
      <c r="O94" s="46">
        <f t="shared" si="1"/>
        <v>0.66111511233693354</v>
      </c>
    </row>
    <row r="95" spans="1:15" ht="16.5" x14ac:dyDescent="0.3">
      <c r="A95" s="27" t="s">
        <v>77</v>
      </c>
      <c r="B95" s="22" t="s">
        <v>144</v>
      </c>
      <c r="C95" s="22"/>
      <c r="D95" s="27"/>
      <c r="E95" s="22"/>
      <c r="F95" s="55">
        <v>2650000</v>
      </c>
      <c r="G95" s="55">
        <v>103407087</v>
      </c>
      <c r="H95" s="55">
        <v>3430759</v>
      </c>
      <c r="I95" s="55">
        <v>1000000</v>
      </c>
      <c r="J95" s="55">
        <v>108487846</v>
      </c>
      <c r="K95" s="55">
        <v>42552291</v>
      </c>
      <c r="L95" s="55">
        <v>41902291</v>
      </c>
      <c r="M95" s="55">
        <v>17195049</v>
      </c>
      <c r="N95" s="55">
        <v>17195049</v>
      </c>
      <c r="O95" s="46">
        <f t="shared" si="1"/>
        <v>0.38623949635796068</v>
      </c>
    </row>
    <row r="96" spans="1:15" ht="16.5" x14ac:dyDescent="0.3">
      <c r="A96" s="27" t="s">
        <v>178</v>
      </c>
      <c r="B96" s="22" t="s">
        <v>179</v>
      </c>
      <c r="C96" s="22" t="s">
        <v>100</v>
      </c>
      <c r="D96" s="27">
        <v>1699</v>
      </c>
      <c r="E96" s="22" t="s">
        <v>224</v>
      </c>
      <c r="F96" s="55">
        <v>0</v>
      </c>
      <c r="G96" s="55">
        <v>120000</v>
      </c>
      <c r="H96" s="55">
        <v>0</v>
      </c>
      <c r="I96" s="55">
        <v>0</v>
      </c>
      <c r="J96" s="55">
        <v>120000</v>
      </c>
      <c r="K96" s="55">
        <v>120000</v>
      </c>
      <c r="L96" s="55">
        <v>120000</v>
      </c>
      <c r="M96" s="55">
        <v>0</v>
      </c>
      <c r="N96" s="55">
        <v>0</v>
      </c>
      <c r="O96" s="46">
        <f t="shared" si="1"/>
        <v>1</v>
      </c>
    </row>
    <row r="97" spans="1:15" ht="16.5" x14ac:dyDescent="0.3">
      <c r="A97" s="27" t="s">
        <v>178</v>
      </c>
      <c r="B97" s="22" t="s">
        <v>179</v>
      </c>
      <c r="C97" s="22" t="s">
        <v>101</v>
      </c>
      <c r="D97" s="27" t="s">
        <v>198</v>
      </c>
      <c r="E97" s="22" t="s">
        <v>199</v>
      </c>
      <c r="F97" s="55">
        <v>0</v>
      </c>
      <c r="G97" s="55">
        <v>120000</v>
      </c>
      <c r="H97" s="55">
        <v>0</v>
      </c>
      <c r="I97" s="55">
        <v>0</v>
      </c>
      <c r="J97" s="55">
        <v>120000</v>
      </c>
      <c r="K97" s="55">
        <v>120000</v>
      </c>
      <c r="L97" s="55">
        <v>120000</v>
      </c>
      <c r="M97" s="55">
        <v>0</v>
      </c>
      <c r="N97" s="55">
        <v>0</v>
      </c>
      <c r="O97" s="46">
        <f t="shared" si="1"/>
        <v>1</v>
      </c>
    </row>
    <row r="98" spans="1:15" ht="16.5" x14ac:dyDescent="0.3">
      <c r="A98" s="27" t="s">
        <v>178</v>
      </c>
      <c r="B98" s="22" t="s">
        <v>179</v>
      </c>
      <c r="C98" s="22" t="s">
        <v>103</v>
      </c>
      <c r="D98" s="27" t="s">
        <v>215</v>
      </c>
      <c r="E98" s="22" t="s">
        <v>216</v>
      </c>
      <c r="F98" s="55">
        <v>0</v>
      </c>
      <c r="G98" s="55">
        <v>120000</v>
      </c>
      <c r="H98" s="55">
        <v>0</v>
      </c>
      <c r="I98" s="55">
        <v>0</v>
      </c>
      <c r="J98" s="55">
        <v>120000</v>
      </c>
      <c r="K98" s="55">
        <v>120000</v>
      </c>
      <c r="L98" s="55">
        <v>120000</v>
      </c>
      <c r="M98" s="55">
        <v>0</v>
      </c>
      <c r="N98" s="55">
        <v>0</v>
      </c>
      <c r="O98" s="46">
        <f t="shared" si="1"/>
        <v>1</v>
      </c>
    </row>
    <row r="99" spans="1:15" ht="16.5" x14ac:dyDescent="0.3">
      <c r="A99" s="27" t="s">
        <v>178</v>
      </c>
      <c r="B99" s="22" t="s">
        <v>179</v>
      </c>
      <c r="C99" s="22" t="s">
        <v>104</v>
      </c>
      <c r="D99" s="27" t="s">
        <v>204</v>
      </c>
      <c r="E99" s="22" t="s">
        <v>205</v>
      </c>
      <c r="F99" s="55">
        <v>0</v>
      </c>
      <c r="G99" s="55">
        <v>120000</v>
      </c>
      <c r="H99" s="55">
        <v>0</v>
      </c>
      <c r="I99" s="55">
        <v>0</v>
      </c>
      <c r="J99" s="55">
        <v>120000</v>
      </c>
      <c r="K99" s="55">
        <v>120000</v>
      </c>
      <c r="L99" s="55">
        <v>120000</v>
      </c>
      <c r="M99" s="55">
        <v>0</v>
      </c>
      <c r="N99" s="55">
        <v>0</v>
      </c>
      <c r="O99" s="46">
        <f t="shared" si="1"/>
        <v>1</v>
      </c>
    </row>
    <row r="100" spans="1:15" ht="16.5" x14ac:dyDescent="0.3">
      <c r="A100" s="27" t="s">
        <v>180</v>
      </c>
      <c r="B100" s="22" t="s">
        <v>181</v>
      </c>
      <c r="C100" s="22" t="s">
        <v>100</v>
      </c>
      <c r="D100" s="27">
        <v>1620201</v>
      </c>
      <c r="E100" s="22" t="s">
        <v>225</v>
      </c>
      <c r="F100" s="55">
        <v>0</v>
      </c>
      <c r="G100" s="55">
        <v>50000</v>
      </c>
      <c r="H100" s="55">
        <v>0</v>
      </c>
      <c r="I100" s="55">
        <v>0</v>
      </c>
      <c r="J100" s="55">
        <v>50000</v>
      </c>
      <c r="K100" s="55">
        <v>50000</v>
      </c>
      <c r="L100" s="55">
        <v>50000</v>
      </c>
      <c r="M100" s="55">
        <v>0</v>
      </c>
      <c r="N100" s="55">
        <v>0</v>
      </c>
      <c r="O100" s="46">
        <f t="shared" si="1"/>
        <v>1</v>
      </c>
    </row>
    <row r="101" spans="1:15" ht="16.5" x14ac:dyDescent="0.3">
      <c r="A101" s="27" t="s">
        <v>180</v>
      </c>
      <c r="B101" s="22" t="s">
        <v>181</v>
      </c>
      <c r="C101" s="22" t="s">
        <v>101</v>
      </c>
      <c r="D101" s="27" t="s">
        <v>198</v>
      </c>
      <c r="E101" s="22" t="s">
        <v>199</v>
      </c>
      <c r="F101" s="55">
        <v>0</v>
      </c>
      <c r="G101" s="55">
        <v>50000</v>
      </c>
      <c r="H101" s="55">
        <v>0</v>
      </c>
      <c r="I101" s="55">
        <v>0</v>
      </c>
      <c r="J101" s="55">
        <v>50000</v>
      </c>
      <c r="K101" s="55">
        <v>50000</v>
      </c>
      <c r="L101" s="55">
        <v>50000</v>
      </c>
      <c r="M101" s="55">
        <v>0</v>
      </c>
      <c r="N101" s="55">
        <v>0</v>
      </c>
      <c r="O101" s="46">
        <f t="shared" si="1"/>
        <v>1</v>
      </c>
    </row>
    <row r="102" spans="1:15" ht="16.5" x14ac:dyDescent="0.3">
      <c r="A102" s="27" t="s">
        <v>180</v>
      </c>
      <c r="B102" s="22" t="s">
        <v>181</v>
      </c>
      <c r="C102" s="22" t="s">
        <v>103</v>
      </c>
      <c r="D102" s="27" t="s">
        <v>215</v>
      </c>
      <c r="E102" s="22" t="s">
        <v>216</v>
      </c>
      <c r="F102" s="55">
        <v>0</v>
      </c>
      <c r="G102" s="55">
        <v>50000</v>
      </c>
      <c r="H102" s="55">
        <v>0</v>
      </c>
      <c r="I102" s="55">
        <v>0</v>
      </c>
      <c r="J102" s="55">
        <v>50000</v>
      </c>
      <c r="K102" s="55">
        <v>50000</v>
      </c>
      <c r="L102" s="55">
        <v>50000</v>
      </c>
      <c r="M102" s="55">
        <v>0</v>
      </c>
      <c r="N102" s="55">
        <v>0</v>
      </c>
      <c r="O102" s="46">
        <f t="shared" si="1"/>
        <v>1</v>
      </c>
    </row>
    <row r="103" spans="1:15" ht="16.5" x14ac:dyDescent="0.3">
      <c r="A103" s="27" t="s">
        <v>180</v>
      </c>
      <c r="B103" s="22" t="s">
        <v>181</v>
      </c>
      <c r="C103" s="22" t="s">
        <v>104</v>
      </c>
      <c r="D103" s="27" t="s">
        <v>204</v>
      </c>
      <c r="E103" s="22" t="s">
        <v>205</v>
      </c>
      <c r="F103" s="55">
        <v>0</v>
      </c>
      <c r="G103" s="55">
        <v>50000</v>
      </c>
      <c r="H103" s="55">
        <v>0</v>
      </c>
      <c r="I103" s="55">
        <v>0</v>
      </c>
      <c r="J103" s="55">
        <v>50000</v>
      </c>
      <c r="K103" s="55">
        <v>50000</v>
      </c>
      <c r="L103" s="55">
        <v>50000</v>
      </c>
      <c r="M103" s="55">
        <v>0</v>
      </c>
      <c r="N103" s="55">
        <v>0</v>
      </c>
      <c r="O103" s="46">
        <f t="shared" si="1"/>
        <v>1</v>
      </c>
    </row>
    <row r="104" spans="1:15" ht="16.5" x14ac:dyDescent="0.3">
      <c r="A104" s="27" t="s">
        <v>78</v>
      </c>
      <c r="B104" s="22" t="s">
        <v>145</v>
      </c>
      <c r="C104" s="22" t="s">
        <v>100</v>
      </c>
      <c r="D104" s="27">
        <v>22219</v>
      </c>
      <c r="E104" s="22" t="s">
        <v>226</v>
      </c>
      <c r="F104" s="55">
        <v>0</v>
      </c>
      <c r="G104" s="55">
        <v>50000</v>
      </c>
      <c r="H104" s="55">
        <v>0</v>
      </c>
      <c r="I104" s="55">
        <v>0</v>
      </c>
      <c r="J104" s="55">
        <v>50000</v>
      </c>
      <c r="K104" s="55">
        <v>50000</v>
      </c>
      <c r="L104" s="55">
        <v>50000</v>
      </c>
      <c r="M104" s="55">
        <v>0</v>
      </c>
      <c r="N104" s="55">
        <v>0</v>
      </c>
      <c r="O104" s="46">
        <f t="shared" si="1"/>
        <v>1</v>
      </c>
    </row>
    <row r="105" spans="1:15" ht="16.5" x14ac:dyDescent="0.3">
      <c r="A105" s="27" t="s">
        <v>78</v>
      </c>
      <c r="B105" s="22" t="s">
        <v>145</v>
      </c>
      <c r="C105" s="22" t="s">
        <v>100</v>
      </c>
      <c r="D105" s="27">
        <v>2352001</v>
      </c>
      <c r="E105" s="22" t="s">
        <v>227</v>
      </c>
      <c r="F105" s="55">
        <v>0</v>
      </c>
      <c r="G105" s="55">
        <v>200000</v>
      </c>
      <c r="H105" s="55">
        <v>0</v>
      </c>
      <c r="I105" s="55">
        <v>0</v>
      </c>
      <c r="J105" s="55">
        <v>200000</v>
      </c>
      <c r="K105" s="55">
        <v>200000</v>
      </c>
      <c r="L105" s="55">
        <v>200000</v>
      </c>
      <c r="M105" s="55">
        <v>7050</v>
      </c>
      <c r="N105" s="55">
        <v>7050</v>
      </c>
      <c r="O105" s="46">
        <f t="shared" si="1"/>
        <v>1</v>
      </c>
    </row>
    <row r="106" spans="1:15" ht="16.5" x14ac:dyDescent="0.3">
      <c r="A106" s="27" t="s">
        <v>78</v>
      </c>
      <c r="B106" s="22" t="s">
        <v>145</v>
      </c>
      <c r="C106" s="22" t="s">
        <v>100</v>
      </c>
      <c r="D106" s="27">
        <v>2355001</v>
      </c>
      <c r="E106" s="22" t="s">
        <v>228</v>
      </c>
      <c r="F106" s="55">
        <v>0</v>
      </c>
      <c r="G106" s="55">
        <v>250000</v>
      </c>
      <c r="H106" s="55">
        <v>0</v>
      </c>
      <c r="I106" s="55">
        <v>0</v>
      </c>
      <c r="J106" s="55">
        <v>250000</v>
      </c>
      <c r="K106" s="55">
        <v>250000</v>
      </c>
      <c r="L106" s="55">
        <v>250000</v>
      </c>
      <c r="M106" s="55">
        <v>0</v>
      </c>
      <c r="N106" s="55">
        <v>0</v>
      </c>
      <c r="O106" s="46">
        <f t="shared" si="1"/>
        <v>1</v>
      </c>
    </row>
    <row r="107" spans="1:15" ht="16.5" x14ac:dyDescent="0.3">
      <c r="A107" s="27" t="s">
        <v>78</v>
      </c>
      <c r="B107" s="22" t="s">
        <v>145</v>
      </c>
      <c r="C107" s="22" t="s">
        <v>100</v>
      </c>
      <c r="D107" s="27">
        <v>2381302</v>
      </c>
      <c r="E107" s="22" t="s">
        <v>229</v>
      </c>
      <c r="F107" s="55">
        <v>150000</v>
      </c>
      <c r="G107" s="55">
        <v>750000</v>
      </c>
      <c r="H107" s="55">
        <v>0</v>
      </c>
      <c r="I107" s="55">
        <v>150000</v>
      </c>
      <c r="J107" s="55">
        <v>750000</v>
      </c>
      <c r="K107" s="55">
        <v>750000</v>
      </c>
      <c r="L107" s="55">
        <v>750000</v>
      </c>
      <c r="M107" s="55">
        <v>64900</v>
      </c>
      <c r="N107" s="55">
        <v>64900</v>
      </c>
      <c r="O107" s="46">
        <f t="shared" si="1"/>
        <v>1</v>
      </c>
    </row>
    <row r="108" spans="1:15" ht="16.5" x14ac:dyDescent="0.3">
      <c r="A108" s="27" t="s">
        <v>78</v>
      </c>
      <c r="B108" s="22" t="s">
        <v>145</v>
      </c>
      <c r="C108" s="22" t="s">
        <v>100</v>
      </c>
      <c r="D108" s="27">
        <v>2392501</v>
      </c>
      <c r="E108" s="22" t="s">
        <v>230</v>
      </c>
      <c r="F108" s="55">
        <v>0</v>
      </c>
      <c r="G108" s="55">
        <v>150000</v>
      </c>
      <c r="H108" s="55">
        <v>0</v>
      </c>
      <c r="I108" s="55">
        <v>0</v>
      </c>
      <c r="J108" s="55">
        <v>150000</v>
      </c>
      <c r="K108" s="55">
        <v>150000</v>
      </c>
      <c r="L108" s="55">
        <v>150000</v>
      </c>
      <c r="M108" s="55">
        <v>0</v>
      </c>
      <c r="N108" s="55">
        <v>0</v>
      </c>
      <c r="O108" s="46">
        <f t="shared" si="1"/>
        <v>1</v>
      </c>
    </row>
    <row r="109" spans="1:15" ht="16.5" x14ac:dyDescent="0.3">
      <c r="A109" s="27" t="s">
        <v>78</v>
      </c>
      <c r="B109" s="22" t="s">
        <v>145</v>
      </c>
      <c r="C109" s="22" t="s">
        <v>100</v>
      </c>
      <c r="D109" s="27">
        <v>23928</v>
      </c>
      <c r="E109" s="22" t="s">
        <v>231</v>
      </c>
      <c r="F109" s="55">
        <v>0</v>
      </c>
      <c r="G109" s="55">
        <v>70000</v>
      </c>
      <c r="H109" s="55">
        <v>0</v>
      </c>
      <c r="I109" s="55">
        <v>0</v>
      </c>
      <c r="J109" s="55">
        <v>70000</v>
      </c>
      <c r="K109" s="55">
        <v>70000</v>
      </c>
      <c r="L109" s="55">
        <v>70000</v>
      </c>
      <c r="M109" s="55">
        <v>0</v>
      </c>
      <c r="N109" s="55">
        <v>0</v>
      </c>
      <c r="O109" s="46">
        <f t="shared" si="1"/>
        <v>1</v>
      </c>
    </row>
    <row r="110" spans="1:15" ht="16.5" x14ac:dyDescent="0.3">
      <c r="A110" s="27" t="s">
        <v>78</v>
      </c>
      <c r="B110" s="22" t="s">
        <v>145</v>
      </c>
      <c r="C110" s="22" t="s">
        <v>100</v>
      </c>
      <c r="D110" s="27">
        <v>2713001</v>
      </c>
      <c r="E110" s="22" t="s">
        <v>232</v>
      </c>
      <c r="F110" s="55">
        <v>200000</v>
      </c>
      <c r="G110" s="55">
        <v>0</v>
      </c>
      <c r="H110" s="55">
        <v>0</v>
      </c>
      <c r="I110" s="55">
        <v>0</v>
      </c>
      <c r="J110" s="55">
        <v>200000</v>
      </c>
      <c r="K110" s="55">
        <v>200000</v>
      </c>
      <c r="L110" s="55">
        <v>0</v>
      </c>
      <c r="M110" s="55">
        <v>0</v>
      </c>
      <c r="N110" s="55">
        <v>0</v>
      </c>
      <c r="O110" s="46">
        <f t="shared" si="1"/>
        <v>0</v>
      </c>
    </row>
    <row r="111" spans="1:15" ht="16.5" x14ac:dyDescent="0.3">
      <c r="A111" s="27" t="s">
        <v>78</v>
      </c>
      <c r="B111" s="22" t="s">
        <v>145</v>
      </c>
      <c r="C111" s="22" t="s">
        <v>100</v>
      </c>
      <c r="D111" s="27">
        <v>2719004</v>
      </c>
      <c r="E111" s="22" t="s">
        <v>233</v>
      </c>
      <c r="F111" s="55">
        <v>0</v>
      </c>
      <c r="G111" s="55">
        <v>100000</v>
      </c>
      <c r="H111" s="55">
        <v>0</v>
      </c>
      <c r="I111" s="55">
        <v>0</v>
      </c>
      <c r="J111" s="55">
        <v>100000</v>
      </c>
      <c r="K111" s="55">
        <v>100000</v>
      </c>
      <c r="L111" s="55">
        <v>100000</v>
      </c>
      <c r="M111" s="55">
        <v>0</v>
      </c>
      <c r="N111" s="55">
        <v>0</v>
      </c>
      <c r="O111" s="46">
        <f t="shared" si="1"/>
        <v>1</v>
      </c>
    </row>
    <row r="112" spans="1:15" ht="16.5" x14ac:dyDescent="0.3">
      <c r="A112" s="27" t="s">
        <v>78</v>
      </c>
      <c r="B112" s="22" t="s">
        <v>145</v>
      </c>
      <c r="C112" s="22" t="s">
        <v>100</v>
      </c>
      <c r="D112" s="27">
        <v>2719007</v>
      </c>
      <c r="E112" s="22" t="s">
        <v>234</v>
      </c>
      <c r="F112" s="55">
        <v>0</v>
      </c>
      <c r="G112" s="55">
        <v>50000</v>
      </c>
      <c r="H112" s="55">
        <v>0</v>
      </c>
      <c r="I112" s="55">
        <v>0</v>
      </c>
      <c r="J112" s="55">
        <v>50000</v>
      </c>
      <c r="K112" s="55">
        <v>50000</v>
      </c>
      <c r="L112" s="55">
        <v>50000</v>
      </c>
      <c r="M112" s="55">
        <v>0</v>
      </c>
      <c r="N112" s="55">
        <v>0</v>
      </c>
      <c r="O112" s="46">
        <f t="shared" si="1"/>
        <v>1</v>
      </c>
    </row>
    <row r="113" spans="1:15" ht="16.5" x14ac:dyDescent="0.3">
      <c r="A113" s="27" t="s">
        <v>78</v>
      </c>
      <c r="B113" s="22" t="s">
        <v>145</v>
      </c>
      <c r="C113" s="22" t="s">
        <v>100</v>
      </c>
      <c r="D113" s="27">
        <v>2823125</v>
      </c>
      <c r="E113" s="22" t="s">
        <v>235</v>
      </c>
      <c r="F113" s="55">
        <v>0</v>
      </c>
      <c r="G113" s="55">
        <v>0</v>
      </c>
      <c r="H113" s="55">
        <v>319158</v>
      </c>
      <c r="I113" s="55">
        <v>0</v>
      </c>
      <c r="J113" s="55">
        <v>319158</v>
      </c>
      <c r="K113" s="55">
        <v>272748</v>
      </c>
      <c r="L113" s="55">
        <v>272748</v>
      </c>
      <c r="M113" s="55">
        <v>0</v>
      </c>
      <c r="N113" s="55">
        <v>0</v>
      </c>
      <c r="O113" s="46">
        <f t="shared" si="1"/>
        <v>0.85458612975391501</v>
      </c>
    </row>
    <row r="114" spans="1:15" ht="16.5" x14ac:dyDescent="0.3">
      <c r="A114" s="27" t="s">
        <v>78</v>
      </c>
      <c r="B114" s="22" t="s">
        <v>145</v>
      </c>
      <c r="C114" s="22" t="s">
        <v>100</v>
      </c>
      <c r="D114" s="27">
        <v>2823211</v>
      </c>
      <c r="E114" s="22" t="s">
        <v>236</v>
      </c>
      <c r="F114" s="55">
        <v>0</v>
      </c>
      <c r="G114" s="55">
        <v>0</v>
      </c>
      <c r="H114" s="55">
        <v>850076</v>
      </c>
      <c r="I114" s="55">
        <v>0</v>
      </c>
      <c r="J114" s="55">
        <v>850076</v>
      </c>
      <c r="K114" s="55">
        <v>766776</v>
      </c>
      <c r="L114" s="55">
        <v>766776</v>
      </c>
      <c r="M114" s="55">
        <v>99900</v>
      </c>
      <c r="N114" s="55">
        <v>99900</v>
      </c>
      <c r="O114" s="46">
        <f t="shared" si="1"/>
        <v>0.90200876156955379</v>
      </c>
    </row>
    <row r="115" spans="1:15" ht="16.5" x14ac:dyDescent="0.3">
      <c r="A115" s="27" t="s">
        <v>78</v>
      </c>
      <c r="B115" s="22" t="s">
        <v>145</v>
      </c>
      <c r="C115" s="22" t="s">
        <v>100</v>
      </c>
      <c r="D115" s="27">
        <v>2823609</v>
      </c>
      <c r="E115" s="22" t="s">
        <v>237</v>
      </c>
      <c r="F115" s="55">
        <v>0</v>
      </c>
      <c r="G115" s="55">
        <v>0</v>
      </c>
      <c r="H115" s="55">
        <v>1162868</v>
      </c>
      <c r="I115" s="55">
        <v>0</v>
      </c>
      <c r="J115" s="55">
        <v>1162868</v>
      </c>
      <c r="K115" s="55">
        <v>957658</v>
      </c>
      <c r="L115" s="55">
        <v>957658</v>
      </c>
      <c r="M115" s="55">
        <v>0</v>
      </c>
      <c r="N115" s="55">
        <v>0</v>
      </c>
      <c r="O115" s="46">
        <f t="shared" si="1"/>
        <v>0.82353113165036784</v>
      </c>
    </row>
    <row r="116" spans="1:15" ht="16.5" x14ac:dyDescent="0.3">
      <c r="A116" s="27" t="s">
        <v>78</v>
      </c>
      <c r="B116" s="22" t="s">
        <v>145</v>
      </c>
      <c r="C116" s="22" t="s">
        <v>100</v>
      </c>
      <c r="D116" s="27">
        <v>2823611</v>
      </c>
      <c r="E116" s="22" t="s">
        <v>238</v>
      </c>
      <c r="F116" s="55">
        <v>0</v>
      </c>
      <c r="G116" s="55">
        <v>60000</v>
      </c>
      <c r="H116" s="55">
        <v>0</v>
      </c>
      <c r="I116" s="55">
        <v>0</v>
      </c>
      <c r="J116" s="55">
        <v>60000</v>
      </c>
      <c r="K116" s="55">
        <v>60000</v>
      </c>
      <c r="L116" s="55">
        <v>60000</v>
      </c>
      <c r="M116" s="55">
        <v>0</v>
      </c>
      <c r="N116" s="55">
        <v>0</v>
      </c>
      <c r="O116" s="46">
        <f t="shared" si="1"/>
        <v>1</v>
      </c>
    </row>
    <row r="117" spans="1:15" ht="16.5" x14ac:dyDescent="0.3">
      <c r="A117" s="27" t="s">
        <v>78</v>
      </c>
      <c r="B117" s="22" t="s">
        <v>145</v>
      </c>
      <c r="C117" s="22" t="s">
        <v>100</v>
      </c>
      <c r="D117" s="27">
        <v>2823803</v>
      </c>
      <c r="E117" s="22" t="s">
        <v>239</v>
      </c>
      <c r="F117" s="55">
        <v>0</v>
      </c>
      <c r="G117" s="55">
        <v>150000</v>
      </c>
      <c r="H117" s="55">
        <v>0</v>
      </c>
      <c r="I117" s="55">
        <v>0</v>
      </c>
      <c r="J117" s="55">
        <v>150000</v>
      </c>
      <c r="K117" s="55">
        <v>150000</v>
      </c>
      <c r="L117" s="55">
        <v>150000</v>
      </c>
      <c r="M117" s="55">
        <v>0</v>
      </c>
      <c r="N117" s="55">
        <v>0</v>
      </c>
      <c r="O117" s="46">
        <f t="shared" si="1"/>
        <v>1</v>
      </c>
    </row>
    <row r="118" spans="1:15" ht="16.5" x14ac:dyDescent="0.3">
      <c r="A118" s="27" t="s">
        <v>78</v>
      </c>
      <c r="B118" s="22" t="s">
        <v>145</v>
      </c>
      <c r="C118" s="22" t="s">
        <v>100</v>
      </c>
      <c r="D118" s="27">
        <v>2932005</v>
      </c>
      <c r="E118" s="22" t="s">
        <v>240</v>
      </c>
      <c r="F118" s="55">
        <v>0</v>
      </c>
      <c r="G118" s="55">
        <v>0</v>
      </c>
      <c r="H118" s="55">
        <v>319984</v>
      </c>
      <c r="I118" s="55">
        <v>0</v>
      </c>
      <c r="J118" s="55">
        <v>319984</v>
      </c>
      <c r="K118" s="55">
        <v>309036</v>
      </c>
      <c r="L118" s="55">
        <v>309036</v>
      </c>
      <c r="M118" s="55">
        <v>42000</v>
      </c>
      <c r="N118" s="55">
        <v>42000</v>
      </c>
      <c r="O118" s="46">
        <f t="shared" si="1"/>
        <v>0.96578578928946446</v>
      </c>
    </row>
    <row r="119" spans="1:15" ht="16.5" x14ac:dyDescent="0.3">
      <c r="A119" s="27" t="s">
        <v>78</v>
      </c>
      <c r="B119" s="22" t="s">
        <v>145</v>
      </c>
      <c r="C119" s="22" t="s">
        <v>100</v>
      </c>
      <c r="D119" s="27">
        <v>2933001</v>
      </c>
      <c r="E119" s="22" t="s">
        <v>241</v>
      </c>
      <c r="F119" s="55">
        <v>0</v>
      </c>
      <c r="G119" s="55">
        <v>0</v>
      </c>
      <c r="H119" s="55">
        <v>478773</v>
      </c>
      <c r="I119" s="55">
        <v>0</v>
      </c>
      <c r="J119" s="55">
        <v>478773</v>
      </c>
      <c r="K119" s="55">
        <v>404874</v>
      </c>
      <c r="L119" s="55">
        <v>404874</v>
      </c>
      <c r="M119" s="55">
        <v>90000</v>
      </c>
      <c r="N119" s="55">
        <v>90000</v>
      </c>
      <c r="O119" s="46">
        <f t="shared" si="1"/>
        <v>0.84564919074383893</v>
      </c>
    </row>
    <row r="120" spans="1:15" ht="16.5" x14ac:dyDescent="0.3">
      <c r="A120" s="27" t="s">
        <v>78</v>
      </c>
      <c r="B120" s="22" t="s">
        <v>145</v>
      </c>
      <c r="C120" s="22" t="s">
        <v>101</v>
      </c>
      <c r="D120" s="27" t="s">
        <v>198</v>
      </c>
      <c r="E120" s="22" t="s">
        <v>199</v>
      </c>
      <c r="F120" s="55">
        <v>350000</v>
      </c>
      <c r="G120" s="55">
        <v>1830000</v>
      </c>
      <c r="H120" s="55">
        <v>3130859</v>
      </c>
      <c r="I120" s="55">
        <v>150000</v>
      </c>
      <c r="J120" s="55">
        <v>5160859</v>
      </c>
      <c r="K120" s="55">
        <v>4741092</v>
      </c>
      <c r="L120" s="55">
        <v>4541092</v>
      </c>
      <c r="M120" s="55">
        <v>303850</v>
      </c>
      <c r="N120" s="55">
        <v>303850</v>
      </c>
      <c r="O120" s="46">
        <f t="shared" si="1"/>
        <v>0.87991010798783686</v>
      </c>
    </row>
    <row r="121" spans="1:15" ht="16.5" x14ac:dyDescent="0.3">
      <c r="A121" s="27" t="s">
        <v>78</v>
      </c>
      <c r="B121" s="22" t="s">
        <v>145</v>
      </c>
      <c r="C121" s="22" t="s">
        <v>103</v>
      </c>
      <c r="D121" s="27" t="s">
        <v>202</v>
      </c>
      <c r="E121" s="22" t="s">
        <v>203</v>
      </c>
      <c r="F121" s="55">
        <v>350000</v>
      </c>
      <c r="G121" s="55">
        <v>0</v>
      </c>
      <c r="H121" s="55">
        <v>3130859</v>
      </c>
      <c r="I121" s="55">
        <v>150000</v>
      </c>
      <c r="J121" s="55">
        <v>3330859</v>
      </c>
      <c r="K121" s="55">
        <v>2911092</v>
      </c>
      <c r="L121" s="55">
        <v>2711092</v>
      </c>
      <c r="M121" s="55">
        <v>231900</v>
      </c>
      <c r="N121" s="55">
        <v>231900</v>
      </c>
      <c r="O121" s="46">
        <f t="shared" si="1"/>
        <v>0.81393178156145307</v>
      </c>
    </row>
    <row r="122" spans="1:15" ht="16.5" x14ac:dyDescent="0.3">
      <c r="A122" s="27" t="s">
        <v>78</v>
      </c>
      <c r="B122" s="22" t="s">
        <v>145</v>
      </c>
      <c r="C122" s="22" t="s">
        <v>103</v>
      </c>
      <c r="D122" s="27" t="s">
        <v>215</v>
      </c>
      <c r="E122" s="22" t="s">
        <v>216</v>
      </c>
      <c r="F122" s="55">
        <v>0</v>
      </c>
      <c r="G122" s="55">
        <v>1830000</v>
      </c>
      <c r="H122" s="55">
        <v>0</v>
      </c>
      <c r="I122" s="55">
        <v>0</v>
      </c>
      <c r="J122" s="55">
        <v>1830000</v>
      </c>
      <c r="K122" s="55">
        <v>1830000</v>
      </c>
      <c r="L122" s="55">
        <v>1830000</v>
      </c>
      <c r="M122" s="55">
        <v>71950</v>
      </c>
      <c r="N122" s="55">
        <v>71950</v>
      </c>
      <c r="O122" s="46">
        <f t="shared" si="1"/>
        <v>1</v>
      </c>
    </row>
    <row r="123" spans="1:15" ht="16.5" x14ac:dyDescent="0.3">
      <c r="A123" s="27" t="s">
        <v>78</v>
      </c>
      <c r="B123" s="22" t="s">
        <v>145</v>
      </c>
      <c r="C123" s="22" t="s">
        <v>104</v>
      </c>
      <c r="D123" s="27" t="s">
        <v>204</v>
      </c>
      <c r="E123" s="22" t="s">
        <v>205</v>
      </c>
      <c r="F123" s="55">
        <v>350000</v>
      </c>
      <c r="G123" s="55">
        <v>1830000</v>
      </c>
      <c r="H123" s="55">
        <v>3130859</v>
      </c>
      <c r="I123" s="55">
        <v>150000</v>
      </c>
      <c r="J123" s="55">
        <v>5160859</v>
      </c>
      <c r="K123" s="55">
        <v>4741092</v>
      </c>
      <c r="L123" s="55">
        <v>4541092</v>
      </c>
      <c r="M123" s="55">
        <v>303850</v>
      </c>
      <c r="N123" s="55">
        <v>303850</v>
      </c>
      <c r="O123" s="46">
        <f t="shared" si="1"/>
        <v>0.87991010798783686</v>
      </c>
    </row>
    <row r="124" spans="1:15" ht="16.5" x14ac:dyDescent="0.3">
      <c r="A124" s="27" t="s">
        <v>79</v>
      </c>
      <c r="B124" s="22" t="s">
        <v>146</v>
      </c>
      <c r="C124" s="22" t="s">
        <v>100</v>
      </c>
      <c r="D124" s="27">
        <v>3191499</v>
      </c>
      <c r="E124" s="22" t="s">
        <v>242</v>
      </c>
      <c r="F124" s="55">
        <v>0</v>
      </c>
      <c r="G124" s="55">
        <v>50000</v>
      </c>
      <c r="H124" s="55">
        <v>0</v>
      </c>
      <c r="I124" s="55">
        <v>0</v>
      </c>
      <c r="J124" s="55">
        <v>50000</v>
      </c>
      <c r="K124" s="55">
        <v>50000</v>
      </c>
      <c r="L124" s="55">
        <v>50000</v>
      </c>
      <c r="M124" s="55">
        <v>0</v>
      </c>
      <c r="N124" s="55">
        <v>0</v>
      </c>
      <c r="O124" s="46">
        <f t="shared" si="1"/>
        <v>1</v>
      </c>
    </row>
    <row r="125" spans="1:15" ht="16.5" x14ac:dyDescent="0.3">
      <c r="A125" s="27" t="s">
        <v>79</v>
      </c>
      <c r="B125" s="22" t="s">
        <v>146</v>
      </c>
      <c r="C125" s="22" t="s">
        <v>100</v>
      </c>
      <c r="D125" s="27">
        <v>3212101</v>
      </c>
      <c r="E125" s="22" t="s">
        <v>243</v>
      </c>
      <c r="F125" s="55">
        <v>0</v>
      </c>
      <c r="G125" s="55">
        <v>30000</v>
      </c>
      <c r="H125" s="55">
        <v>0</v>
      </c>
      <c r="I125" s="55">
        <v>0</v>
      </c>
      <c r="J125" s="55">
        <v>30000</v>
      </c>
      <c r="K125" s="55">
        <v>30000</v>
      </c>
      <c r="L125" s="55">
        <v>30000</v>
      </c>
      <c r="M125" s="55">
        <v>0</v>
      </c>
      <c r="N125" s="55">
        <v>0</v>
      </c>
      <c r="O125" s="46">
        <f t="shared" si="1"/>
        <v>1</v>
      </c>
    </row>
    <row r="126" spans="1:15" ht="16.5" x14ac:dyDescent="0.3">
      <c r="A126" s="27" t="s">
        <v>79</v>
      </c>
      <c r="B126" s="22" t="s">
        <v>146</v>
      </c>
      <c r="C126" s="22" t="s">
        <v>100</v>
      </c>
      <c r="D126" s="27">
        <v>3212801</v>
      </c>
      <c r="E126" s="22" t="s">
        <v>244</v>
      </c>
      <c r="F126" s="55">
        <v>200000</v>
      </c>
      <c r="G126" s="55">
        <v>1100000</v>
      </c>
      <c r="H126" s="55">
        <v>0</v>
      </c>
      <c r="I126" s="55">
        <v>200000</v>
      </c>
      <c r="J126" s="55">
        <v>1100000</v>
      </c>
      <c r="K126" s="55">
        <v>1100000</v>
      </c>
      <c r="L126" s="55">
        <v>1100000</v>
      </c>
      <c r="M126" s="55">
        <v>0</v>
      </c>
      <c r="N126" s="55">
        <v>0</v>
      </c>
      <c r="O126" s="46">
        <f t="shared" si="1"/>
        <v>1</v>
      </c>
    </row>
    <row r="127" spans="1:15" ht="16.5" x14ac:dyDescent="0.3">
      <c r="A127" s="27" t="s">
        <v>79</v>
      </c>
      <c r="B127" s="22" t="s">
        <v>146</v>
      </c>
      <c r="C127" s="22" t="s">
        <v>100</v>
      </c>
      <c r="D127" s="27">
        <v>3212806</v>
      </c>
      <c r="E127" s="22" t="s">
        <v>245</v>
      </c>
      <c r="F127" s="55">
        <v>0</v>
      </c>
      <c r="G127" s="55">
        <v>100000</v>
      </c>
      <c r="H127" s="55">
        <v>0</v>
      </c>
      <c r="I127" s="55">
        <v>0</v>
      </c>
      <c r="J127" s="55">
        <v>100000</v>
      </c>
      <c r="K127" s="55">
        <v>100000</v>
      </c>
      <c r="L127" s="55">
        <v>100000</v>
      </c>
      <c r="M127" s="55">
        <v>0</v>
      </c>
      <c r="N127" s="55">
        <v>0</v>
      </c>
      <c r="O127" s="46">
        <f t="shared" si="1"/>
        <v>1</v>
      </c>
    </row>
    <row r="128" spans="1:15" ht="16.5" x14ac:dyDescent="0.3">
      <c r="A128" s="27" t="s">
        <v>79</v>
      </c>
      <c r="B128" s="22" t="s">
        <v>146</v>
      </c>
      <c r="C128" s="22" t="s">
        <v>100</v>
      </c>
      <c r="D128" s="27">
        <v>3212807</v>
      </c>
      <c r="E128" s="22" t="s">
        <v>246</v>
      </c>
      <c r="F128" s="55">
        <v>0</v>
      </c>
      <c r="G128" s="55">
        <v>100000</v>
      </c>
      <c r="H128" s="55">
        <v>0</v>
      </c>
      <c r="I128" s="55">
        <v>0</v>
      </c>
      <c r="J128" s="55">
        <v>100000</v>
      </c>
      <c r="K128" s="55">
        <v>100000</v>
      </c>
      <c r="L128" s="55">
        <v>100000</v>
      </c>
      <c r="M128" s="55">
        <v>0</v>
      </c>
      <c r="N128" s="55">
        <v>0</v>
      </c>
      <c r="O128" s="46">
        <f t="shared" si="1"/>
        <v>1</v>
      </c>
    </row>
    <row r="129" spans="1:15" ht="16.5" x14ac:dyDescent="0.3">
      <c r="A129" s="27" t="s">
        <v>79</v>
      </c>
      <c r="B129" s="22" t="s">
        <v>146</v>
      </c>
      <c r="C129" s="22" t="s">
        <v>100</v>
      </c>
      <c r="D129" s="27">
        <v>3213302</v>
      </c>
      <c r="E129" s="22" t="s">
        <v>247</v>
      </c>
      <c r="F129" s="55">
        <v>0</v>
      </c>
      <c r="G129" s="55">
        <v>550000</v>
      </c>
      <c r="H129" s="55">
        <v>0</v>
      </c>
      <c r="I129" s="55">
        <v>0</v>
      </c>
      <c r="J129" s="55">
        <v>550000</v>
      </c>
      <c r="K129" s="55">
        <v>550000</v>
      </c>
      <c r="L129" s="55">
        <v>550000</v>
      </c>
      <c r="M129" s="55">
        <v>0</v>
      </c>
      <c r="N129" s="55">
        <v>0</v>
      </c>
      <c r="O129" s="46">
        <f t="shared" si="1"/>
        <v>1</v>
      </c>
    </row>
    <row r="130" spans="1:15" ht="16.5" x14ac:dyDescent="0.3">
      <c r="A130" s="27" t="s">
        <v>79</v>
      </c>
      <c r="B130" s="22" t="s">
        <v>146</v>
      </c>
      <c r="C130" s="22" t="s">
        <v>100</v>
      </c>
      <c r="D130" s="27">
        <v>32141</v>
      </c>
      <c r="E130" s="22" t="s">
        <v>248</v>
      </c>
      <c r="F130" s="55">
        <v>0</v>
      </c>
      <c r="G130" s="55">
        <v>100000</v>
      </c>
      <c r="H130" s="55">
        <v>0</v>
      </c>
      <c r="I130" s="55">
        <v>0</v>
      </c>
      <c r="J130" s="55">
        <v>100000</v>
      </c>
      <c r="K130" s="55">
        <v>100000</v>
      </c>
      <c r="L130" s="55">
        <v>100000</v>
      </c>
      <c r="M130" s="55">
        <v>0</v>
      </c>
      <c r="N130" s="55">
        <v>0</v>
      </c>
      <c r="O130" s="46">
        <f t="shared" si="1"/>
        <v>1</v>
      </c>
    </row>
    <row r="131" spans="1:15" ht="16.5" x14ac:dyDescent="0.3">
      <c r="A131" s="27" t="s">
        <v>79</v>
      </c>
      <c r="B131" s="22" t="s">
        <v>146</v>
      </c>
      <c r="C131" s="22" t="s">
        <v>100</v>
      </c>
      <c r="D131" s="27">
        <v>3214902</v>
      </c>
      <c r="E131" s="22" t="s">
        <v>249</v>
      </c>
      <c r="F131" s="55">
        <v>0</v>
      </c>
      <c r="G131" s="55">
        <v>300000</v>
      </c>
      <c r="H131" s="55">
        <v>0</v>
      </c>
      <c r="I131" s="55">
        <v>0</v>
      </c>
      <c r="J131" s="55">
        <v>300000</v>
      </c>
      <c r="K131" s="55">
        <v>300000</v>
      </c>
      <c r="L131" s="55">
        <v>300000</v>
      </c>
      <c r="M131" s="55">
        <v>0</v>
      </c>
      <c r="N131" s="55">
        <v>0</v>
      </c>
      <c r="O131" s="46">
        <f t="shared" si="1"/>
        <v>1</v>
      </c>
    </row>
    <row r="132" spans="1:15" ht="16.5" x14ac:dyDescent="0.3">
      <c r="A132" s="27" t="s">
        <v>79</v>
      </c>
      <c r="B132" s="22" t="s">
        <v>146</v>
      </c>
      <c r="C132" s="22" t="s">
        <v>100</v>
      </c>
      <c r="D132" s="27">
        <v>3219202</v>
      </c>
      <c r="E132" s="22" t="s">
        <v>250</v>
      </c>
      <c r="F132" s="55">
        <v>0</v>
      </c>
      <c r="G132" s="55">
        <v>100000</v>
      </c>
      <c r="H132" s="55">
        <v>0</v>
      </c>
      <c r="I132" s="55">
        <v>0</v>
      </c>
      <c r="J132" s="55">
        <v>100000</v>
      </c>
      <c r="K132" s="55">
        <v>100000</v>
      </c>
      <c r="L132" s="55">
        <v>100000</v>
      </c>
      <c r="M132" s="55">
        <v>0</v>
      </c>
      <c r="N132" s="55">
        <v>0</v>
      </c>
      <c r="O132" s="46">
        <f t="shared" si="1"/>
        <v>1</v>
      </c>
    </row>
    <row r="133" spans="1:15" ht="16.5" x14ac:dyDescent="0.3">
      <c r="A133" s="27" t="s">
        <v>79</v>
      </c>
      <c r="B133" s="22" t="s">
        <v>146</v>
      </c>
      <c r="C133" s="22" t="s">
        <v>100</v>
      </c>
      <c r="D133" s="27">
        <v>3219302</v>
      </c>
      <c r="E133" s="22" t="s">
        <v>251</v>
      </c>
      <c r="F133" s="55">
        <v>100000</v>
      </c>
      <c r="G133" s="55">
        <v>950000</v>
      </c>
      <c r="H133" s="55">
        <v>0</v>
      </c>
      <c r="I133" s="55">
        <v>100000</v>
      </c>
      <c r="J133" s="55">
        <v>950000</v>
      </c>
      <c r="K133" s="55">
        <v>950000</v>
      </c>
      <c r="L133" s="55">
        <v>950000</v>
      </c>
      <c r="M133" s="55">
        <v>0</v>
      </c>
      <c r="N133" s="55">
        <v>0</v>
      </c>
      <c r="O133" s="46">
        <f t="shared" si="1"/>
        <v>1</v>
      </c>
    </row>
    <row r="134" spans="1:15" ht="16.5" x14ac:dyDescent="0.3">
      <c r="A134" s="27" t="s">
        <v>79</v>
      </c>
      <c r="B134" s="22" t="s">
        <v>146</v>
      </c>
      <c r="C134" s="22" t="s">
        <v>100</v>
      </c>
      <c r="D134" s="27">
        <v>3219304</v>
      </c>
      <c r="E134" s="22" t="s">
        <v>252</v>
      </c>
      <c r="F134" s="55">
        <v>0</v>
      </c>
      <c r="G134" s="55">
        <v>2600000</v>
      </c>
      <c r="H134" s="55">
        <v>0</v>
      </c>
      <c r="I134" s="55">
        <v>0</v>
      </c>
      <c r="J134" s="55">
        <v>2600000</v>
      </c>
      <c r="K134" s="55">
        <v>2600000</v>
      </c>
      <c r="L134" s="55">
        <v>2600000</v>
      </c>
      <c r="M134" s="55">
        <v>0</v>
      </c>
      <c r="N134" s="55">
        <v>0</v>
      </c>
      <c r="O134" s="46">
        <f t="shared" si="1"/>
        <v>1</v>
      </c>
    </row>
    <row r="135" spans="1:15" ht="16.5" x14ac:dyDescent="0.3">
      <c r="A135" s="27" t="s">
        <v>79</v>
      </c>
      <c r="B135" s="22" t="s">
        <v>146</v>
      </c>
      <c r="C135" s="22" t="s">
        <v>100</v>
      </c>
      <c r="D135" s="27">
        <v>3219305</v>
      </c>
      <c r="E135" s="22" t="s">
        <v>253</v>
      </c>
      <c r="F135" s="55">
        <v>0</v>
      </c>
      <c r="G135" s="55">
        <v>300000</v>
      </c>
      <c r="H135" s="55">
        <v>0</v>
      </c>
      <c r="I135" s="55">
        <v>0</v>
      </c>
      <c r="J135" s="55">
        <v>300000</v>
      </c>
      <c r="K135" s="55">
        <v>300000</v>
      </c>
      <c r="L135" s="55">
        <v>300000</v>
      </c>
      <c r="M135" s="55">
        <v>0</v>
      </c>
      <c r="N135" s="55">
        <v>0</v>
      </c>
      <c r="O135" s="46">
        <f t="shared" si="1"/>
        <v>1</v>
      </c>
    </row>
    <row r="136" spans="1:15" ht="16.5" x14ac:dyDescent="0.3">
      <c r="A136" s="27" t="s">
        <v>79</v>
      </c>
      <c r="B136" s="22" t="s">
        <v>146</v>
      </c>
      <c r="C136" s="22" t="s">
        <v>100</v>
      </c>
      <c r="D136" s="27">
        <v>3219306</v>
      </c>
      <c r="E136" s="22" t="s">
        <v>254</v>
      </c>
      <c r="F136" s="55">
        <v>100000</v>
      </c>
      <c r="G136" s="55">
        <v>0</v>
      </c>
      <c r="H136" s="55">
        <v>0</v>
      </c>
      <c r="I136" s="55">
        <v>100000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46">
        <v>0</v>
      </c>
    </row>
    <row r="137" spans="1:15" ht="16.5" x14ac:dyDescent="0.3">
      <c r="A137" s="27" t="s">
        <v>79</v>
      </c>
      <c r="B137" s="22" t="s">
        <v>146</v>
      </c>
      <c r="C137" s="22" t="s">
        <v>100</v>
      </c>
      <c r="D137" s="27">
        <v>3270110</v>
      </c>
      <c r="E137" s="22" t="s">
        <v>255</v>
      </c>
      <c r="F137" s="55">
        <v>0</v>
      </c>
      <c r="G137" s="55">
        <v>100000</v>
      </c>
      <c r="H137" s="55">
        <v>0</v>
      </c>
      <c r="I137" s="55">
        <v>0</v>
      </c>
      <c r="J137" s="55">
        <v>100000</v>
      </c>
      <c r="K137" s="55">
        <v>100000</v>
      </c>
      <c r="L137" s="55">
        <v>100000</v>
      </c>
      <c r="M137" s="55">
        <v>0</v>
      </c>
      <c r="N137" s="55">
        <v>0</v>
      </c>
      <c r="O137" s="46">
        <f t="shared" ref="O137:O200" si="2">+L137/J137</f>
        <v>1</v>
      </c>
    </row>
    <row r="138" spans="1:15" ht="16.5" x14ac:dyDescent="0.3">
      <c r="A138" s="27" t="s">
        <v>79</v>
      </c>
      <c r="B138" s="22" t="s">
        <v>146</v>
      </c>
      <c r="C138" s="22" t="s">
        <v>100</v>
      </c>
      <c r="D138" s="27">
        <v>3413101</v>
      </c>
      <c r="E138" s="22" t="s">
        <v>256</v>
      </c>
      <c r="F138" s="55">
        <v>100000</v>
      </c>
      <c r="G138" s="55">
        <v>250000</v>
      </c>
      <c r="H138" s="55">
        <v>0</v>
      </c>
      <c r="I138" s="55">
        <v>100000</v>
      </c>
      <c r="J138" s="55">
        <v>250000</v>
      </c>
      <c r="K138" s="55">
        <v>250000</v>
      </c>
      <c r="L138" s="55">
        <v>250000</v>
      </c>
      <c r="M138" s="55">
        <v>0</v>
      </c>
      <c r="N138" s="55">
        <v>0</v>
      </c>
      <c r="O138" s="46">
        <f t="shared" si="2"/>
        <v>1</v>
      </c>
    </row>
    <row r="139" spans="1:15" ht="16.5" x14ac:dyDescent="0.3">
      <c r="A139" s="27" t="s">
        <v>79</v>
      </c>
      <c r="B139" s="22" t="s">
        <v>146</v>
      </c>
      <c r="C139" s="22" t="s">
        <v>100</v>
      </c>
      <c r="D139" s="27">
        <v>3466404</v>
      </c>
      <c r="E139" s="22" t="s">
        <v>257</v>
      </c>
      <c r="F139" s="55">
        <v>0</v>
      </c>
      <c r="G139" s="55">
        <v>220000</v>
      </c>
      <c r="H139" s="55">
        <v>0</v>
      </c>
      <c r="I139" s="55">
        <v>0</v>
      </c>
      <c r="J139" s="55">
        <v>220000</v>
      </c>
      <c r="K139" s="55">
        <v>220000</v>
      </c>
      <c r="L139" s="55">
        <v>220000</v>
      </c>
      <c r="M139" s="55">
        <v>0</v>
      </c>
      <c r="N139" s="55">
        <v>0</v>
      </c>
      <c r="O139" s="46">
        <f t="shared" si="2"/>
        <v>1</v>
      </c>
    </row>
    <row r="140" spans="1:15" ht="16.5" x14ac:dyDescent="0.3">
      <c r="A140" s="27" t="s">
        <v>79</v>
      </c>
      <c r="B140" s="22" t="s">
        <v>146</v>
      </c>
      <c r="C140" s="22" t="s">
        <v>100</v>
      </c>
      <c r="D140" s="27">
        <v>3522008</v>
      </c>
      <c r="E140" s="22" t="s">
        <v>258</v>
      </c>
      <c r="F140" s="55">
        <v>0</v>
      </c>
      <c r="G140" s="55">
        <v>50000</v>
      </c>
      <c r="H140" s="55">
        <v>0</v>
      </c>
      <c r="I140" s="55">
        <v>0</v>
      </c>
      <c r="J140" s="55">
        <v>50000</v>
      </c>
      <c r="K140" s="55">
        <v>50000</v>
      </c>
      <c r="L140" s="55">
        <v>50000</v>
      </c>
      <c r="M140" s="55">
        <v>0</v>
      </c>
      <c r="N140" s="55">
        <v>0</v>
      </c>
      <c r="O140" s="46">
        <f t="shared" si="2"/>
        <v>1</v>
      </c>
    </row>
    <row r="141" spans="1:15" ht="16.5" x14ac:dyDescent="0.3">
      <c r="A141" s="27" t="s">
        <v>79</v>
      </c>
      <c r="B141" s="22" t="s">
        <v>146</v>
      </c>
      <c r="C141" s="22" t="s">
        <v>100</v>
      </c>
      <c r="D141" s="27">
        <v>3526103</v>
      </c>
      <c r="E141" s="22" t="s">
        <v>259</v>
      </c>
      <c r="F141" s="55">
        <v>0</v>
      </c>
      <c r="G141" s="55">
        <v>50000</v>
      </c>
      <c r="H141" s="55">
        <v>0</v>
      </c>
      <c r="I141" s="55">
        <v>0</v>
      </c>
      <c r="J141" s="55">
        <v>50000</v>
      </c>
      <c r="K141" s="55">
        <v>50000</v>
      </c>
      <c r="L141" s="55">
        <v>50000</v>
      </c>
      <c r="M141" s="55">
        <v>0</v>
      </c>
      <c r="N141" s="55">
        <v>0</v>
      </c>
      <c r="O141" s="46">
        <f t="shared" si="2"/>
        <v>1</v>
      </c>
    </row>
    <row r="142" spans="1:15" ht="16.5" x14ac:dyDescent="0.3">
      <c r="A142" s="27" t="s">
        <v>79</v>
      </c>
      <c r="B142" s="22" t="s">
        <v>146</v>
      </c>
      <c r="C142" s="22" t="s">
        <v>100</v>
      </c>
      <c r="D142" s="27">
        <v>3532101</v>
      </c>
      <c r="E142" s="22" t="s">
        <v>260</v>
      </c>
      <c r="F142" s="55">
        <v>0</v>
      </c>
      <c r="G142" s="55">
        <v>160000</v>
      </c>
      <c r="H142" s="55">
        <v>0</v>
      </c>
      <c r="I142" s="55">
        <v>0</v>
      </c>
      <c r="J142" s="55">
        <v>160000</v>
      </c>
      <c r="K142" s="55">
        <v>160000</v>
      </c>
      <c r="L142" s="55">
        <v>160000</v>
      </c>
      <c r="M142" s="55">
        <v>0</v>
      </c>
      <c r="N142" s="55">
        <v>0</v>
      </c>
      <c r="O142" s="46">
        <f t="shared" si="2"/>
        <v>1</v>
      </c>
    </row>
    <row r="143" spans="1:15" ht="16.5" x14ac:dyDescent="0.3">
      <c r="A143" s="27" t="s">
        <v>79</v>
      </c>
      <c r="B143" s="22" t="s">
        <v>146</v>
      </c>
      <c r="C143" s="22" t="s">
        <v>100</v>
      </c>
      <c r="D143" s="27">
        <v>3532105</v>
      </c>
      <c r="E143" s="22" t="s">
        <v>261</v>
      </c>
      <c r="F143" s="55">
        <v>0</v>
      </c>
      <c r="G143" s="55">
        <v>950000</v>
      </c>
      <c r="H143" s="55">
        <v>0</v>
      </c>
      <c r="I143" s="55">
        <v>0</v>
      </c>
      <c r="J143" s="55">
        <v>950000</v>
      </c>
      <c r="K143" s="55">
        <v>950000</v>
      </c>
      <c r="L143" s="55">
        <v>950000</v>
      </c>
      <c r="M143" s="55">
        <v>0</v>
      </c>
      <c r="N143" s="55">
        <v>0</v>
      </c>
      <c r="O143" s="46">
        <f t="shared" si="2"/>
        <v>1</v>
      </c>
    </row>
    <row r="144" spans="1:15" ht="16.5" x14ac:dyDescent="0.3">
      <c r="A144" s="27" t="s">
        <v>79</v>
      </c>
      <c r="B144" s="22" t="s">
        <v>146</v>
      </c>
      <c r="C144" s="22" t="s">
        <v>100</v>
      </c>
      <c r="D144" s="27">
        <v>3532201</v>
      </c>
      <c r="E144" s="22" t="s">
        <v>262</v>
      </c>
      <c r="F144" s="55">
        <v>0</v>
      </c>
      <c r="G144" s="55">
        <v>160000</v>
      </c>
      <c r="H144" s="55">
        <v>0</v>
      </c>
      <c r="I144" s="55">
        <v>0</v>
      </c>
      <c r="J144" s="55">
        <v>160000</v>
      </c>
      <c r="K144" s="55">
        <v>160000</v>
      </c>
      <c r="L144" s="55">
        <v>160000</v>
      </c>
      <c r="M144" s="55">
        <v>0</v>
      </c>
      <c r="N144" s="55">
        <v>0</v>
      </c>
      <c r="O144" s="46">
        <f t="shared" si="2"/>
        <v>1</v>
      </c>
    </row>
    <row r="145" spans="1:15" ht="16.5" x14ac:dyDescent="0.3">
      <c r="A145" s="27" t="s">
        <v>79</v>
      </c>
      <c r="B145" s="22" t="s">
        <v>146</v>
      </c>
      <c r="C145" s="22" t="s">
        <v>100</v>
      </c>
      <c r="D145" s="27">
        <v>3532210</v>
      </c>
      <c r="E145" s="22" t="s">
        <v>263</v>
      </c>
      <c r="F145" s="55">
        <v>0</v>
      </c>
      <c r="G145" s="55">
        <v>150000</v>
      </c>
      <c r="H145" s="55">
        <v>0</v>
      </c>
      <c r="I145" s="55">
        <v>0</v>
      </c>
      <c r="J145" s="55">
        <v>150000</v>
      </c>
      <c r="K145" s="55">
        <v>150000</v>
      </c>
      <c r="L145" s="55">
        <v>150000</v>
      </c>
      <c r="M145" s="55">
        <v>0</v>
      </c>
      <c r="N145" s="55">
        <v>0</v>
      </c>
      <c r="O145" s="46">
        <f t="shared" si="2"/>
        <v>1</v>
      </c>
    </row>
    <row r="146" spans="1:15" ht="16.5" x14ac:dyDescent="0.3">
      <c r="A146" s="27" t="s">
        <v>79</v>
      </c>
      <c r="B146" s="22" t="s">
        <v>146</v>
      </c>
      <c r="C146" s="22" t="s">
        <v>100</v>
      </c>
      <c r="D146" s="27">
        <v>3532212</v>
      </c>
      <c r="E146" s="22" t="s">
        <v>264</v>
      </c>
      <c r="F146" s="55">
        <v>0</v>
      </c>
      <c r="G146" s="55">
        <v>50000</v>
      </c>
      <c r="H146" s="55">
        <v>0</v>
      </c>
      <c r="I146" s="55">
        <v>0</v>
      </c>
      <c r="J146" s="55">
        <v>50000</v>
      </c>
      <c r="K146" s="55">
        <v>50000</v>
      </c>
      <c r="L146" s="55">
        <v>50000</v>
      </c>
      <c r="M146" s="55">
        <v>0</v>
      </c>
      <c r="N146" s="55">
        <v>0</v>
      </c>
      <c r="O146" s="46">
        <f t="shared" si="2"/>
        <v>1</v>
      </c>
    </row>
    <row r="147" spans="1:15" ht="16.5" x14ac:dyDescent="0.3">
      <c r="A147" s="27" t="s">
        <v>79</v>
      </c>
      <c r="B147" s="22" t="s">
        <v>146</v>
      </c>
      <c r="C147" s="22" t="s">
        <v>100</v>
      </c>
      <c r="D147" s="27">
        <v>3533102</v>
      </c>
      <c r="E147" s="22" t="s">
        <v>265</v>
      </c>
      <c r="F147" s="55">
        <v>0</v>
      </c>
      <c r="G147" s="55">
        <v>300000</v>
      </c>
      <c r="H147" s="55">
        <v>0</v>
      </c>
      <c r="I147" s="55">
        <v>0</v>
      </c>
      <c r="J147" s="55">
        <v>300000</v>
      </c>
      <c r="K147" s="55">
        <v>300000</v>
      </c>
      <c r="L147" s="55">
        <v>300000</v>
      </c>
      <c r="M147" s="55">
        <v>0</v>
      </c>
      <c r="N147" s="55">
        <v>0</v>
      </c>
      <c r="O147" s="46">
        <f t="shared" si="2"/>
        <v>1</v>
      </c>
    </row>
    <row r="148" spans="1:15" ht="16.5" x14ac:dyDescent="0.3">
      <c r="A148" s="27" t="s">
        <v>79</v>
      </c>
      <c r="B148" s="22" t="s">
        <v>146</v>
      </c>
      <c r="C148" s="22" t="s">
        <v>100</v>
      </c>
      <c r="D148" s="27">
        <v>3542006</v>
      </c>
      <c r="E148" s="22" t="s">
        <v>266</v>
      </c>
      <c r="F148" s="55">
        <v>0</v>
      </c>
      <c r="G148" s="55">
        <v>35000</v>
      </c>
      <c r="H148" s="55">
        <v>0</v>
      </c>
      <c r="I148" s="55">
        <v>0</v>
      </c>
      <c r="J148" s="55">
        <v>35000</v>
      </c>
      <c r="K148" s="55">
        <v>35000</v>
      </c>
      <c r="L148" s="55">
        <v>35000</v>
      </c>
      <c r="M148" s="55">
        <v>0</v>
      </c>
      <c r="N148" s="55">
        <v>0</v>
      </c>
      <c r="O148" s="46">
        <f t="shared" si="2"/>
        <v>1</v>
      </c>
    </row>
    <row r="149" spans="1:15" ht="16.5" x14ac:dyDescent="0.3">
      <c r="A149" s="27" t="s">
        <v>79</v>
      </c>
      <c r="B149" s="22" t="s">
        <v>146</v>
      </c>
      <c r="C149" s="22" t="s">
        <v>100</v>
      </c>
      <c r="D149" s="27">
        <v>3549953</v>
      </c>
      <c r="E149" s="22" t="s">
        <v>267</v>
      </c>
      <c r="F149" s="55">
        <v>0</v>
      </c>
      <c r="G149" s="55">
        <v>50000</v>
      </c>
      <c r="H149" s="55">
        <v>0</v>
      </c>
      <c r="I149" s="55">
        <v>0</v>
      </c>
      <c r="J149" s="55">
        <v>50000</v>
      </c>
      <c r="K149" s="55">
        <v>50000</v>
      </c>
      <c r="L149" s="55">
        <v>50000</v>
      </c>
      <c r="M149" s="55">
        <v>0</v>
      </c>
      <c r="N149" s="55">
        <v>0</v>
      </c>
      <c r="O149" s="46">
        <f t="shared" si="2"/>
        <v>1</v>
      </c>
    </row>
    <row r="150" spans="1:15" ht="16.5" x14ac:dyDescent="0.3">
      <c r="A150" s="27" t="s">
        <v>79</v>
      </c>
      <c r="B150" s="22" t="s">
        <v>146</v>
      </c>
      <c r="C150" s="22" t="s">
        <v>100</v>
      </c>
      <c r="D150" s="27">
        <v>3626001</v>
      </c>
      <c r="E150" s="22" t="s">
        <v>268</v>
      </c>
      <c r="F150" s="55">
        <v>0</v>
      </c>
      <c r="G150" s="55">
        <v>50000</v>
      </c>
      <c r="H150" s="55">
        <v>0</v>
      </c>
      <c r="I150" s="55">
        <v>0</v>
      </c>
      <c r="J150" s="55">
        <v>50000</v>
      </c>
      <c r="K150" s="55">
        <v>50000</v>
      </c>
      <c r="L150" s="55">
        <v>50000</v>
      </c>
      <c r="M150" s="55">
        <v>0</v>
      </c>
      <c r="N150" s="55">
        <v>0</v>
      </c>
      <c r="O150" s="46">
        <f t="shared" si="2"/>
        <v>1</v>
      </c>
    </row>
    <row r="151" spans="1:15" ht="16.5" x14ac:dyDescent="0.3">
      <c r="A151" s="27" t="s">
        <v>79</v>
      </c>
      <c r="B151" s="22" t="s">
        <v>146</v>
      </c>
      <c r="C151" s="22" t="s">
        <v>100</v>
      </c>
      <c r="D151" s="27">
        <v>3627018</v>
      </c>
      <c r="E151" s="22" t="s">
        <v>269</v>
      </c>
      <c r="F151" s="55">
        <v>0</v>
      </c>
      <c r="G151" s="55">
        <v>35000</v>
      </c>
      <c r="H151" s="55">
        <v>0</v>
      </c>
      <c r="I151" s="55">
        <v>0</v>
      </c>
      <c r="J151" s="55">
        <v>35000</v>
      </c>
      <c r="K151" s="55">
        <v>35000</v>
      </c>
      <c r="L151" s="55">
        <v>35000</v>
      </c>
      <c r="M151" s="55">
        <v>0</v>
      </c>
      <c r="N151" s="55">
        <v>0</v>
      </c>
      <c r="O151" s="46">
        <f t="shared" si="2"/>
        <v>1</v>
      </c>
    </row>
    <row r="152" spans="1:15" ht="16.5" x14ac:dyDescent="0.3">
      <c r="A152" s="27" t="s">
        <v>79</v>
      </c>
      <c r="B152" s="22" t="s">
        <v>146</v>
      </c>
      <c r="C152" s="22" t="s">
        <v>100</v>
      </c>
      <c r="D152" s="27">
        <v>3633013</v>
      </c>
      <c r="E152" s="22" t="s">
        <v>270</v>
      </c>
      <c r="F152" s="55">
        <v>0</v>
      </c>
      <c r="G152" s="55">
        <v>50000</v>
      </c>
      <c r="H152" s="55">
        <v>0</v>
      </c>
      <c r="I152" s="55">
        <v>0</v>
      </c>
      <c r="J152" s="55">
        <v>50000</v>
      </c>
      <c r="K152" s="55">
        <v>50000</v>
      </c>
      <c r="L152" s="55">
        <v>50000</v>
      </c>
      <c r="M152" s="55">
        <v>0</v>
      </c>
      <c r="N152" s="55">
        <v>0</v>
      </c>
      <c r="O152" s="46">
        <f t="shared" si="2"/>
        <v>1</v>
      </c>
    </row>
    <row r="153" spans="1:15" ht="16.5" x14ac:dyDescent="0.3">
      <c r="A153" s="27" t="s">
        <v>79</v>
      </c>
      <c r="B153" s="22" t="s">
        <v>146</v>
      </c>
      <c r="C153" s="22" t="s">
        <v>100</v>
      </c>
      <c r="D153" s="27">
        <v>3641001</v>
      </c>
      <c r="E153" s="22" t="s">
        <v>271</v>
      </c>
      <c r="F153" s="55">
        <v>0</v>
      </c>
      <c r="G153" s="55">
        <v>550000</v>
      </c>
      <c r="H153" s="55">
        <v>0</v>
      </c>
      <c r="I153" s="55">
        <v>0</v>
      </c>
      <c r="J153" s="55">
        <v>550000</v>
      </c>
      <c r="K153" s="55">
        <v>550000</v>
      </c>
      <c r="L153" s="55">
        <v>550000</v>
      </c>
      <c r="M153" s="55">
        <v>0</v>
      </c>
      <c r="N153" s="55">
        <v>0</v>
      </c>
      <c r="O153" s="46">
        <f t="shared" si="2"/>
        <v>1</v>
      </c>
    </row>
    <row r="154" spans="1:15" ht="16.5" x14ac:dyDescent="0.3">
      <c r="A154" s="27" t="s">
        <v>79</v>
      </c>
      <c r="B154" s="22" t="s">
        <v>146</v>
      </c>
      <c r="C154" s="22" t="s">
        <v>100</v>
      </c>
      <c r="D154" s="27">
        <v>3692002</v>
      </c>
      <c r="E154" s="22" t="s">
        <v>272</v>
      </c>
      <c r="F154" s="55">
        <v>0</v>
      </c>
      <c r="G154" s="55">
        <v>135000</v>
      </c>
      <c r="H154" s="55">
        <v>0</v>
      </c>
      <c r="I154" s="55">
        <v>0</v>
      </c>
      <c r="J154" s="55">
        <v>135000</v>
      </c>
      <c r="K154" s="55">
        <v>135000</v>
      </c>
      <c r="L154" s="55">
        <v>135000</v>
      </c>
      <c r="M154" s="55">
        <v>0</v>
      </c>
      <c r="N154" s="55">
        <v>0</v>
      </c>
      <c r="O154" s="46">
        <f t="shared" si="2"/>
        <v>1</v>
      </c>
    </row>
    <row r="155" spans="1:15" ht="16.5" x14ac:dyDescent="0.3">
      <c r="A155" s="27" t="s">
        <v>79</v>
      </c>
      <c r="B155" s="22" t="s">
        <v>146</v>
      </c>
      <c r="C155" s="22" t="s">
        <v>100</v>
      </c>
      <c r="D155" s="27">
        <v>3694012</v>
      </c>
      <c r="E155" s="22" t="s">
        <v>273</v>
      </c>
      <c r="F155" s="55">
        <v>0</v>
      </c>
      <c r="G155" s="55">
        <v>750000</v>
      </c>
      <c r="H155" s="55">
        <v>0</v>
      </c>
      <c r="I155" s="55">
        <v>0</v>
      </c>
      <c r="J155" s="55">
        <v>750000</v>
      </c>
      <c r="K155" s="55">
        <v>750000</v>
      </c>
      <c r="L155" s="55">
        <v>750000</v>
      </c>
      <c r="M155" s="55">
        <v>0</v>
      </c>
      <c r="N155" s="55">
        <v>0</v>
      </c>
      <c r="O155" s="46">
        <f t="shared" si="2"/>
        <v>1</v>
      </c>
    </row>
    <row r="156" spans="1:15" ht="16.5" x14ac:dyDescent="0.3">
      <c r="A156" s="27" t="s">
        <v>79</v>
      </c>
      <c r="B156" s="22" t="s">
        <v>146</v>
      </c>
      <c r="C156" s="22" t="s">
        <v>100</v>
      </c>
      <c r="D156" s="27">
        <v>3694016</v>
      </c>
      <c r="E156" s="22" t="s">
        <v>274</v>
      </c>
      <c r="F156" s="55">
        <v>0</v>
      </c>
      <c r="G156" s="55">
        <v>50000</v>
      </c>
      <c r="H156" s="55">
        <v>0</v>
      </c>
      <c r="I156" s="55">
        <v>0</v>
      </c>
      <c r="J156" s="55">
        <v>50000</v>
      </c>
      <c r="K156" s="55">
        <v>50000</v>
      </c>
      <c r="L156" s="55">
        <v>50000</v>
      </c>
      <c r="M156" s="55">
        <v>0</v>
      </c>
      <c r="N156" s="55">
        <v>0</v>
      </c>
      <c r="O156" s="46">
        <f t="shared" si="2"/>
        <v>1</v>
      </c>
    </row>
    <row r="157" spans="1:15" ht="16.5" x14ac:dyDescent="0.3">
      <c r="A157" s="27" t="s">
        <v>79</v>
      </c>
      <c r="B157" s="22" t="s">
        <v>146</v>
      </c>
      <c r="C157" s="22" t="s">
        <v>100</v>
      </c>
      <c r="D157" s="27">
        <v>3699006</v>
      </c>
      <c r="E157" s="22" t="s">
        <v>275</v>
      </c>
      <c r="F157" s="55">
        <v>0</v>
      </c>
      <c r="G157" s="55">
        <v>100000</v>
      </c>
      <c r="H157" s="55">
        <v>0</v>
      </c>
      <c r="I157" s="55">
        <v>0</v>
      </c>
      <c r="J157" s="55">
        <v>100000</v>
      </c>
      <c r="K157" s="55">
        <v>100000</v>
      </c>
      <c r="L157" s="55">
        <v>100000</v>
      </c>
      <c r="M157" s="55">
        <v>0</v>
      </c>
      <c r="N157" s="55">
        <v>0</v>
      </c>
      <c r="O157" s="46">
        <f t="shared" si="2"/>
        <v>1</v>
      </c>
    </row>
    <row r="158" spans="1:15" ht="16.5" x14ac:dyDescent="0.3">
      <c r="A158" s="27" t="s">
        <v>79</v>
      </c>
      <c r="B158" s="22" t="s">
        <v>146</v>
      </c>
      <c r="C158" s="22" t="s">
        <v>100</v>
      </c>
      <c r="D158" s="27">
        <v>3699010</v>
      </c>
      <c r="E158" s="22" t="s">
        <v>276</v>
      </c>
      <c r="F158" s="55">
        <v>0</v>
      </c>
      <c r="G158" s="55">
        <v>100000</v>
      </c>
      <c r="H158" s="55">
        <v>0</v>
      </c>
      <c r="I158" s="55">
        <v>0</v>
      </c>
      <c r="J158" s="55">
        <v>100000</v>
      </c>
      <c r="K158" s="55">
        <v>100000</v>
      </c>
      <c r="L158" s="55">
        <v>100000</v>
      </c>
      <c r="M158" s="55">
        <v>0</v>
      </c>
      <c r="N158" s="55">
        <v>0</v>
      </c>
      <c r="O158" s="46">
        <f t="shared" si="2"/>
        <v>1</v>
      </c>
    </row>
    <row r="159" spans="1:15" ht="16.5" x14ac:dyDescent="0.3">
      <c r="A159" s="27" t="s">
        <v>79</v>
      </c>
      <c r="B159" s="22" t="s">
        <v>146</v>
      </c>
      <c r="C159" s="22" t="s">
        <v>100</v>
      </c>
      <c r="D159" s="27">
        <v>3699056</v>
      </c>
      <c r="E159" s="22" t="s">
        <v>277</v>
      </c>
      <c r="F159" s="55">
        <v>0</v>
      </c>
      <c r="G159" s="55">
        <v>30000</v>
      </c>
      <c r="H159" s="55">
        <v>0</v>
      </c>
      <c r="I159" s="55">
        <v>0</v>
      </c>
      <c r="J159" s="55">
        <v>30000</v>
      </c>
      <c r="K159" s="55">
        <v>30000</v>
      </c>
      <c r="L159" s="55">
        <v>30000</v>
      </c>
      <c r="M159" s="55">
        <v>0</v>
      </c>
      <c r="N159" s="55">
        <v>0</v>
      </c>
      <c r="O159" s="46">
        <f t="shared" si="2"/>
        <v>1</v>
      </c>
    </row>
    <row r="160" spans="1:15" ht="16.5" x14ac:dyDescent="0.3">
      <c r="A160" s="27" t="s">
        <v>79</v>
      </c>
      <c r="B160" s="22" t="s">
        <v>146</v>
      </c>
      <c r="C160" s="22" t="s">
        <v>100</v>
      </c>
      <c r="D160" s="27">
        <v>3699060</v>
      </c>
      <c r="E160" s="22" t="s">
        <v>278</v>
      </c>
      <c r="F160" s="55">
        <v>350000</v>
      </c>
      <c r="G160" s="55">
        <v>5700000</v>
      </c>
      <c r="H160" s="55">
        <v>0</v>
      </c>
      <c r="I160" s="55">
        <v>350000</v>
      </c>
      <c r="J160" s="55">
        <v>5700000</v>
      </c>
      <c r="K160" s="55">
        <v>5700000</v>
      </c>
      <c r="L160" s="55">
        <v>5700000</v>
      </c>
      <c r="M160" s="55">
        <v>0</v>
      </c>
      <c r="N160" s="55">
        <v>0</v>
      </c>
      <c r="O160" s="46">
        <f t="shared" si="2"/>
        <v>1</v>
      </c>
    </row>
    <row r="161" spans="1:15" ht="16.5" x14ac:dyDescent="0.3">
      <c r="A161" s="27" t="s">
        <v>79</v>
      </c>
      <c r="B161" s="22" t="s">
        <v>146</v>
      </c>
      <c r="C161" s="22" t="s">
        <v>100</v>
      </c>
      <c r="D161" s="27">
        <v>3791009</v>
      </c>
      <c r="E161" s="22" t="s">
        <v>279</v>
      </c>
      <c r="F161" s="55">
        <v>0</v>
      </c>
      <c r="G161" s="55">
        <v>100000</v>
      </c>
      <c r="H161" s="55">
        <v>0</v>
      </c>
      <c r="I161" s="55">
        <v>0</v>
      </c>
      <c r="J161" s="55">
        <v>100000</v>
      </c>
      <c r="K161" s="55">
        <v>100000</v>
      </c>
      <c r="L161" s="55">
        <v>100000</v>
      </c>
      <c r="M161" s="55">
        <v>0</v>
      </c>
      <c r="N161" s="55">
        <v>0</v>
      </c>
      <c r="O161" s="46">
        <f t="shared" si="2"/>
        <v>1</v>
      </c>
    </row>
    <row r="162" spans="1:15" ht="16.5" x14ac:dyDescent="0.3">
      <c r="A162" s="27" t="s">
        <v>79</v>
      </c>
      <c r="B162" s="22" t="s">
        <v>146</v>
      </c>
      <c r="C162" s="22" t="s">
        <v>100</v>
      </c>
      <c r="D162" s="27">
        <v>3814098</v>
      </c>
      <c r="E162" s="22" t="s">
        <v>280</v>
      </c>
      <c r="F162" s="55">
        <v>0</v>
      </c>
      <c r="G162" s="55">
        <v>700000</v>
      </c>
      <c r="H162" s="55">
        <v>0</v>
      </c>
      <c r="I162" s="55">
        <v>0</v>
      </c>
      <c r="J162" s="55">
        <v>700000</v>
      </c>
      <c r="K162" s="55">
        <v>700000</v>
      </c>
      <c r="L162" s="55">
        <v>700000</v>
      </c>
      <c r="M162" s="55">
        <v>0</v>
      </c>
      <c r="N162" s="55">
        <v>0</v>
      </c>
      <c r="O162" s="46">
        <f t="shared" si="2"/>
        <v>1</v>
      </c>
    </row>
    <row r="163" spans="1:15" ht="16.5" x14ac:dyDescent="0.3">
      <c r="A163" s="27" t="s">
        <v>79</v>
      </c>
      <c r="B163" s="22" t="s">
        <v>146</v>
      </c>
      <c r="C163" s="22" t="s">
        <v>100</v>
      </c>
      <c r="D163" s="27">
        <v>3891103</v>
      </c>
      <c r="E163" s="22" t="s">
        <v>281</v>
      </c>
      <c r="F163" s="55">
        <v>0</v>
      </c>
      <c r="G163" s="55">
        <v>40000</v>
      </c>
      <c r="H163" s="55">
        <v>0</v>
      </c>
      <c r="I163" s="55">
        <v>0</v>
      </c>
      <c r="J163" s="55">
        <v>40000</v>
      </c>
      <c r="K163" s="55">
        <v>40000</v>
      </c>
      <c r="L163" s="55">
        <v>40000</v>
      </c>
      <c r="M163" s="55">
        <v>0</v>
      </c>
      <c r="N163" s="55">
        <v>0</v>
      </c>
      <c r="O163" s="46">
        <f t="shared" si="2"/>
        <v>1</v>
      </c>
    </row>
    <row r="164" spans="1:15" ht="16.5" x14ac:dyDescent="0.3">
      <c r="A164" s="27" t="s">
        <v>79</v>
      </c>
      <c r="B164" s="22" t="s">
        <v>146</v>
      </c>
      <c r="C164" s="22" t="s">
        <v>100</v>
      </c>
      <c r="D164" s="27">
        <v>3891104</v>
      </c>
      <c r="E164" s="22" t="s">
        <v>282</v>
      </c>
      <c r="F164" s="55">
        <v>0</v>
      </c>
      <c r="G164" s="55">
        <v>100000</v>
      </c>
      <c r="H164" s="55">
        <v>0</v>
      </c>
      <c r="I164" s="55">
        <v>0</v>
      </c>
      <c r="J164" s="55">
        <v>100000</v>
      </c>
      <c r="K164" s="55">
        <v>100000</v>
      </c>
      <c r="L164" s="55">
        <v>100000</v>
      </c>
      <c r="M164" s="55">
        <v>0</v>
      </c>
      <c r="N164" s="55">
        <v>0</v>
      </c>
      <c r="O164" s="46">
        <f t="shared" si="2"/>
        <v>1</v>
      </c>
    </row>
    <row r="165" spans="1:15" ht="16.5" x14ac:dyDescent="0.3">
      <c r="A165" s="27" t="s">
        <v>79</v>
      </c>
      <c r="B165" s="22" t="s">
        <v>146</v>
      </c>
      <c r="C165" s="22" t="s">
        <v>100</v>
      </c>
      <c r="D165" s="27">
        <v>3891108</v>
      </c>
      <c r="E165" s="22" t="s">
        <v>283</v>
      </c>
      <c r="F165" s="55">
        <v>0</v>
      </c>
      <c r="G165" s="55">
        <v>45000</v>
      </c>
      <c r="H165" s="55">
        <v>0</v>
      </c>
      <c r="I165" s="55">
        <v>0</v>
      </c>
      <c r="J165" s="55">
        <v>45000</v>
      </c>
      <c r="K165" s="55">
        <v>45000</v>
      </c>
      <c r="L165" s="55">
        <v>45000</v>
      </c>
      <c r="M165" s="55">
        <v>0</v>
      </c>
      <c r="N165" s="55">
        <v>0</v>
      </c>
      <c r="O165" s="46">
        <f t="shared" si="2"/>
        <v>1</v>
      </c>
    </row>
    <row r="166" spans="1:15" ht="16.5" x14ac:dyDescent="0.3">
      <c r="A166" s="27" t="s">
        <v>79</v>
      </c>
      <c r="B166" s="22" t="s">
        <v>146</v>
      </c>
      <c r="C166" s="22" t="s">
        <v>100</v>
      </c>
      <c r="D166" s="27">
        <v>3891113</v>
      </c>
      <c r="E166" s="22" t="s">
        <v>284</v>
      </c>
      <c r="F166" s="55">
        <v>0</v>
      </c>
      <c r="G166" s="55">
        <v>50000</v>
      </c>
      <c r="H166" s="55">
        <v>0</v>
      </c>
      <c r="I166" s="55">
        <v>0</v>
      </c>
      <c r="J166" s="55">
        <v>50000</v>
      </c>
      <c r="K166" s="55">
        <v>50000</v>
      </c>
      <c r="L166" s="55">
        <v>50000</v>
      </c>
      <c r="M166" s="55">
        <v>0</v>
      </c>
      <c r="N166" s="55">
        <v>0</v>
      </c>
      <c r="O166" s="46">
        <f t="shared" si="2"/>
        <v>1</v>
      </c>
    </row>
    <row r="167" spans="1:15" ht="16.5" x14ac:dyDescent="0.3">
      <c r="A167" s="27" t="s">
        <v>79</v>
      </c>
      <c r="B167" s="22" t="s">
        <v>146</v>
      </c>
      <c r="C167" s="22" t="s">
        <v>100</v>
      </c>
      <c r="D167" s="27">
        <v>3891117</v>
      </c>
      <c r="E167" s="22" t="s">
        <v>285</v>
      </c>
      <c r="F167" s="55">
        <v>0</v>
      </c>
      <c r="G167" s="55">
        <v>50000</v>
      </c>
      <c r="H167" s="55">
        <v>0</v>
      </c>
      <c r="I167" s="55">
        <v>0</v>
      </c>
      <c r="J167" s="55">
        <v>50000</v>
      </c>
      <c r="K167" s="55">
        <v>50000</v>
      </c>
      <c r="L167" s="55">
        <v>50000</v>
      </c>
      <c r="M167" s="55">
        <v>0</v>
      </c>
      <c r="N167" s="55">
        <v>0</v>
      </c>
      <c r="O167" s="46">
        <f t="shared" si="2"/>
        <v>1</v>
      </c>
    </row>
    <row r="168" spans="1:15" ht="16.5" x14ac:dyDescent="0.3">
      <c r="A168" s="27" t="s">
        <v>79</v>
      </c>
      <c r="B168" s="22" t="s">
        <v>146</v>
      </c>
      <c r="C168" s="22" t="s">
        <v>100</v>
      </c>
      <c r="D168" s="27">
        <v>3899301</v>
      </c>
      <c r="E168" s="22" t="s">
        <v>286</v>
      </c>
      <c r="F168" s="55">
        <v>0</v>
      </c>
      <c r="G168" s="55">
        <v>60000</v>
      </c>
      <c r="H168" s="55">
        <v>0</v>
      </c>
      <c r="I168" s="55">
        <v>0</v>
      </c>
      <c r="J168" s="55">
        <v>60000</v>
      </c>
      <c r="K168" s="55">
        <v>60000</v>
      </c>
      <c r="L168" s="55">
        <v>60000</v>
      </c>
      <c r="M168" s="55">
        <v>0</v>
      </c>
      <c r="N168" s="55">
        <v>0</v>
      </c>
      <c r="O168" s="46">
        <f t="shared" si="2"/>
        <v>1</v>
      </c>
    </row>
    <row r="169" spans="1:15" ht="16.5" x14ac:dyDescent="0.3">
      <c r="A169" s="27" t="s">
        <v>79</v>
      </c>
      <c r="B169" s="22" t="s">
        <v>146</v>
      </c>
      <c r="C169" s="22" t="s">
        <v>100</v>
      </c>
      <c r="D169" s="27">
        <v>3899302</v>
      </c>
      <c r="E169" s="22" t="s">
        <v>287</v>
      </c>
      <c r="F169" s="55">
        <v>0</v>
      </c>
      <c r="G169" s="55">
        <v>50000</v>
      </c>
      <c r="H169" s="55">
        <v>0</v>
      </c>
      <c r="I169" s="55">
        <v>0</v>
      </c>
      <c r="J169" s="55">
        <v>50000</v>
      </c>
      <c r="K169" s="55">
        <v>50000</v>
      </c>
      <c r="L169" s="55">
        <v>50000</v>
      </c>
      <c r="M169" s="55">
        <v>0</v>
      </c>
      <c r="N169" s="55">
        <v>0</v>
      </c>
      <c r="O169" s="46">
        <f t="shared" si="2"/>
        <v>1</v>
      </c>
    </row>
    <row r="170" spans="1:15" ht="16.5" x14ac:dyDescent="0.3">
      <c r="A170" s="27" t="s">
        <v>79</v>
      </c>
      <c r="B170" s="22" t="s">
        <v>146</v>
      </c>
      <c r="C170" s="22" t="s">
        <v>100</v>
      </c>
      <c r="D170" s="27">
        <v>3899314</v>
      </c>
      <c r="E170" s="22" t="s">
        <v>288</v>
      </c>
      <c r="F170" s="55">
        <v>0</v>
      </c>
      <c r="G170" s="55">
        <v>60000</v>
      </c>
      <c r="H170" s="55">
        <v>0</v>
      </c>
      <c r="I170" s="55">
        <v>0</v>
      </c>
      <c r="J170" s="55">
        <v>60000</v>
      </c>
      <c r="K170" s="55">
        <v>60000</v>
      </c>
      <c r="L170" s="55">
        <v>60000</v>
      </c>
      <c r="M170" s="55">
        <v>0</v>
      </c>
      <c r="N170" s="55">
        <v>0</v>
      </c>
      <c r="O170" s="46">
        <f t="shared" si="2"/>
        <v>1</v>
      </c>
    </row>
    <row r="171" spans="1:15" ht="16.5" x14ac:dyDescent="0.3">
      <c r="A171" s="27" t="s">
        <v>79</v>
      </c>
      <c r="B171" s="22" t="s">
        <v>146</v>
      </c>
      <c r="C171" s="22" t="s">
        <v>101</v>
      </c>
      <c r="D171" s="27" t="s">
        <v>198</v>
      </c>
      <c r="E171" s="22" t="s">
        <v>199</v>
      </c>
      <c r="F171" s="55">
        <v>850000</v>
      </c>
      <c r="G171" s="55">
        <v>17610000</v>
      </c>
      <c r="H171" s="55">
        <v>0</v>
      </c>
      <c r="I171" s="55">
        <v>850000</v>
      </c>
      <c r="J171" s="55">
        <v>17610000</v>
      </c>
      <c r="K171" s="55">
        <v>17610000</v>
      </c>
      <c r="L171" s="55">
        <v>17610000</v>
      </c>
      <c r="M171" s="55">
        <v>0</v>
      </c>
      <c r="N171" s="55">
        <v>0</v>
      </c>
      <c r="O171" s="46">
        <f t="shared" si="2"/>
        <v>1</v>
      </c>
    </row>
    <row r="172" spans="1:15" ht="16.5" x14ac:dyDescent="0.3">
      <c r="A172" s="27" t="s">
        <v>79</v>
      </c>
      <c r="B172" s="22" t="s">
        <v>146</v>
      </c>
      <c r="C172" s="22" t="s">
        <v>103</v>
      </c>
      <c r="D172" s="27" t="s">
        <v>202</v>
      </c>
      <c r="E172" s="22" t="s">
        <v>203</v>
      </c>
      <c r="F172" s="55">
        <v>850000</v>
      </c>
      <c r="G172" s="55">
        <v>0</v>
      </c>
      <c r="H172" s="55">
        <v>0</v>
      </c>
      <c r="I172" s="55">
        <v>850000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46">
        <v>0</v>
      </c>
    </row>
    <row r="173" spans="1:15" ht="16.5" x14ac:dyDescent="0.3">
      <c r="A173" s="27" t="s">
        <v>79</v>
      </c>
      <c r="B173" s="22" t="s">
        <v>146</v>
      </c>
      <c r="C173" s="22" t="s">
        <v>103</v>
      </c>
      <c r="D173" s="27" t="s">
        <v>215</v>
      </c>
      <c r="E173" s="22" t="s">
        <v>216</v>
      </c>
      <c r="F173" s="55">
        <v>0</v>
      </c>
      <c r="G173" s="55">
        <v>17610000</v>
      </c>
      <c r="H173" s="55">
        <v>0</v>
      </c>
      <c r="I173" s="55">
        <v>0</v>
      </c>
      <c r="J173" s="55">
        <v>17610000</v>
      </c>
      <c r="K173" s="55">
        <v>17610000</v>
      </c>
      <c r="L173" s="55">
        <v>17610000</v>
      </c>
      <c r="M173" s="55">
        <v>0</v>
      </c>
      <c r="N173" s="55">
        <v>0</v>
      </c>
      <c r="O173" s="46">
        <f t="shared" si="2"/>
        <v>1</v>
      </c>
    </row>
    <row r="174" spans="1:15" ht="16.5" x14ac:dyDescent="0.3">
      <c r="A174" s="27" t="s">
        <v>79</v>
      </c>
      <c r="B174" s="22" t="s">
        <v>146</v>
      </c>
      <c r="C174" s="22" t="s">
        <v>104</v>
      </c>
      <c r="D174" s="27" t="s">
        <v>204</v>
      </c>
      <c r="E174" s="22" t="s">
        <v>205</v>
      </c>
      <c r="F174" s="55">
        <v>850000</v>
      </c>
      <c r="G174" s="55">
        <v>17610000</v>
      </c>
      <c r="H174" s="55">
        <v>0</v>
      </c>
      <c r="I174" s="55">
        <v>850000</v>
      </c>
      <c r="J174" s="55">
        <v>17610000</v>
      </c>
      <c r="K174" s="55">
        <v>17610000</v>
      </c>
      <c r="L174" s="55">
        <v>17610000</v>
      </c>
      <c r="M174" s="55">
        <v>0</v>
      </c>
      <c r="N174" s="55">
        <v>0</v>
      </c>
      <c r="O174" s="46">
        <f t="shared" si="2"/>
        <v>1</v>
      </c>
    </row>
    <row r="175" spans="1:15" ht="16.5" x14ac:dyDescent="0.3">
      <c r="A175" s="27" t="s">
        <v>80</v>
      </c>
      <c r="B175" s="22" t="s">
        <v>147</v>
      </c>
      <c r="C175" s="22" t="s">
        <v>100</v>
      </c>
      <c r="D175" s="27">
        <v>4291304</v>
      </c>
      <c r="E175" s="22" t="s">
        <v>289</v>
      </c>
      <c r="F175" s="55">
        <v>0</v>
      </c>
      <c r="G175" s="55">
        <v>30000</v>
      </c>
      <c r="H175" s="55">
        <v>0</v>
      </c>
      <c r="I175" s="55">
        <v>0</v>
      </c>
      <c r="J175" s="55">
        <v>30000</v>
      </c>
      <c r="K175" s="55">
        <v>30000</v>
      </c>
      <c r="L175" s="55">
        <v>30000</v>
      </c>
      <c r="M175" s="55">
        <v>0</v>
      </c>
      <c r="N175" s="55">
        <v>0</v>
      </c>
      <c r="O175" s="46">
        <f t="shared" si="2"/>
        <v>1</v>
      </c>
    </row>
    <row r="176" spans="1:15" ht="16.5" x14ac:dyDescent="0.3">
      <c r="A176" s="27" t="s">
        <v>80</v>
      </c>
      <c r="B176" s="22" t="s">
        <v>147</v>
      </c>
      <c r="C176" s="22" t="s">
        <v>100</v>
      </c>
      <c r="D176" s="27">
        <v>4291305</v>
      </c>
      <c r="E176" s="22" t="s">
        <v>290</v>
      </c>
      <c r="F176" s="55">
        <v>0</v>
      </c>
      <c r="G176" s="55">
        <v>40000</v>
      </c>
      <c r="H176" s="55">
        <v>0</v>
      </c>
      <c r="I176" s="55">
        <v>0</v>
      </c>
      <c r="J176" s="55">
        <v>40000</v>
      </c>
      <c r="K176" s="55">
        <v>40000</v>
      </c>
      <c r="L176" s="55">
        <v>40000</v>
      </c>
      <c r="M176" s="55">
        <v>0</v>
      </c>
      <c r="N176" s="55">
        <v>0</v>
      </c>
      <c r="O176" s="46">
        <f t="shared" si="2"/>
        <v>1</v>
      </c>
    </row>
    <row r="177" spans="1:15" ht="16.5" x14ac:dyDescent="0.3">
      <c r="A177" s="27" t="s">
        <v>80</v>
      </c>
      <c r="B177" s="22" t="s">
        <v>147</v>
      </c>
      <c r="C177" s="22" t="s">
        <v>100</v>
      </c>
      <c r="D177" s="27">
        <v>4294499</v>
      </c>
      <c r="E177" s="22" t="s">
        <v>291</v>
      </c>
      <c r="F177" s="55">
        <v>0</v>
      </c>
      <c r="G177" s="55">
        <v>50000</v>
      </c>
      <c r="H177" s="55">
        <v>0</v>
      </c>
      <c r="I177" s="55">
        <v>0</v>
      </c>
      <c r="J177" s="55">
        <v>50000</v>
      </c>
      <c r="K177" s="55">
        <v>50000</v>
      </c>
      <c r="L177" s="55">
        <v>50000</v>
      </c>
      <c r="M177" s="55">
        <v>0</v>
      </c>
      <c r="N177" s="55">
        <v>0</v>
      </c>
      <c r="O177" s="46">
        <f t="shared" si="2"/>
        <v>1</v>
      </c>
    </row>
    <row r="178" spans="1:15" ht="16.5" x14ac:dyDescent="0.3">
      <c r="A178" s="27" t="s">
        <v>80</v>
      </c>
      <c r="B178" s="22" t="s">
        <v>147</v>
      </c>
      <c r="C178" s="22" t="s">
        <v>100</v>
      </c>
      <c r="D178" s="27">
        <v>4299203</v>
      </c>
      <c r="E178" s="22" t="s">
        <v>292</v>
      </c>
      <c r="F178" s="55">
        <v>450000</v>
      </c>
      <c r="G178" s="55">
        <v>0</v>
      </c>
      <c r="H178" s="55">
        <v>0</v>
      </c>
      <c r="I178" s="55">
        <v>0</v>
      </c>
      <c r="J178" s="55">
        <v>450000</v>
      </c>
      <c r="K178" s="55">
        <v>450000</v>
      </c>
      <c r="L178" s="55">
        <v>0</v>
      </c>
      <c r="M178" s="55">
        <v>0</v>
      </c>
      <c r="N178" s="55">
        <v>0</v>
      </c>
      <c r="O178" s="46">
        <f t="shared" si="2"/>
        <v>0</v>
      </c>
    </row>
    <row r="179" spans="1:15" ht="16.5" x14ac:dyDescent="0.3">
      <c r="A179" s="27" t="s">
        <v>80</v>
      </c>
      <c r="B179" s="22" t="s">
        <v>147</v>
      </c>
      <c r="C179" s="22" t="s">
        <v>100</v>
      </c>
      <c r="D179" s="27">
        <v>4299502</v>
      </c>
      <c r="E179" s="22" t="s">
        <v>293</v>
      </c>
      <c r="F179" s="55">
        <v>0</v>
      </c>
      <c r="G179" s="55">
        <v>100000</v>
      </c>
      <c r="H179" s="55">
        <v>0</v>
      </c>
      <c r="I179" s="55">
        <v>0</v>
      </c>
      <c r="J179" s="55">
        <v>100000</v>
      </c>
      <c r="K179" s="55">
        <v>100000</v>
      </c>
      <c r="L179" s="55">
        <v>100000</v>
      </c>
      <c r="M179" s="55">
        <v>0</v>
      </c>
      <c r="N179" s="55">
        <v>0</v>
      </c>
      <c r="O179" s="46">
        <f t="shared" si="2"/>
        <v>1</v>
      </c>
    </row>
    <row r="180" spans="1:15" ht="16.5" x14ac:dyDescent="0.3">
      <c r="A180" s="27" t="s">
        <v>80</v>
      </c>
      <c r="B180" s="22" t="s">
        <v>147</v>
      </c>
      <c r="C180" s="22" t="s">
        <v>100</v>
      </c>
      <c r="D180" s="27">
        <v>4299931</v>
      </c>
      <c r="E180" s="22" t="s">
        <v>294</v>
      </c>
      <c r="F180" s="55">
        <v>0</v>
      </c>
      <c r="G180" s="55">
        <v>450000</v>
      </c>
      <c r="H180" s="55">
        <v>0</v>
      </c>
      <c r="I180" s="55">
        <v>0</v>
      </c>
      <c r="J180" s="55">
        <v>450000</v>
      </c>
      <c r="K180" s="55">
        <v>450000</v>
      </c>
      <c r="L180" s="55">
        <v>450000</v>
      </c>
      <c r="M180" s="55">
        <v>0</v>
      </c>
      <c r="N180" s="55">
        <v>0</v>
      </c>
      <c r="O180" s="46">
        <f t="shared" si="2"/>
        <v>1</v>
      </c>
    </row>
    <row r="181" spans="1:15" ht="16.5" x14ac:dyDescent="0.3">
      <c r="A181" s="27" t="s">
        <v>80</v>
      </c>
      <c r="B181" s="22" t="s">
        <v>147</v>
      </c>
      <c r="C181" s="22" t="s">
        <v>100</v>
      </c>
      <c r="D181" s="27">
        <v>4392302</v>
      </c>
      <c r="E181" s="22" t="s">
        <v>295</v>
      </c>
      <c r="F181" s="55">
        <v>400000</v>
      </c>
      <c r="G181" s="55">
        <v>0</v>
      </c>
      <c r="H181" s="55">
        <v>0</v>
      </c>
      <c r="I181" s="55">
        <v>0</v>
      </c>
      <c r="J181" s="55">
        <v>400000</v>
      </c>
      <c r="K181" s="55">
        <v>184212</v>
      </c>
      <c r="L181" s="55">
        <v>184212</v>
      </c>
      <c r="M181" s="55">
        <v>184212</v>
      </c>
      <c r="N181" s="55">
        <v>184212</v>
      </c>
      <c r="O181" s="46">
        <f t="shared" si="2"/>
        <v>0.46052999999999999</v>
      </c>
    </row>
    <row r="182" spans="1:15" ht="16.5" x14ac:dyDescent="0.3">
      <c r="A182" s="27" t="s">
        <v>80</v>
      </c>
      <c r="B182" s="22" t="s">
        <v>147</v>
      </c>
      <c r="C182" s="22" t="s">
        <v>100</v>
      </c>
      <c r="D182" s="27">
        <v>4394102</v>
      </c>
      <c r="E182" s="22" t="s">
        <v>296</v>
      </c>
      <c r="F182" s="55">
        <v>600000</v>
      </c>
      <c r="G182" s="55">
        <v>0</v>
      </c>
      <c r="H182" s="55">
        <v>0</v>
      </c>
      <c r="I182" s="55">
        <v>0</v>
      </c>
      <c r="J182" s="55">
        <v>600000</v>
      </c>
      <c r="K182" s="55">
        <v>300000</v>
      </c>
      <c r="L182" s="55">
        <v>300000</v>
      </c>
      <c r="M182" s="55">
        <v>0</v>
      </c>
      <c r="N182" s="55">
        <v>0</v>
      </c>
      <c r="O182" s="46">
        <f t="shared" si="2"/>
        <v>0.5</v>
      </c>
    </row>
    <row r="183" spans="1:15" ht="16.5" x14ac:dyDescent="0.3">
      <c r="A183" s="27" t="s">
        <v>80</v>
      </c>
      <c r="B183" s="22" t="s">
        <v>147</v>
      </c>
      <c r="C183" s="22" t="s">
        <v>100</v>
      </c>
      <c r="D183" s="27">
        <v>4516003</v>
      </c>
      <c r="E183" s="22" t="s">
        <v>297</v>
      </c>
      <c r="F183" s="55">
        <v>0</v>
      </c>
      <c r="G183" s="55">
        <v>100000</v>
      </c>
      <c r="H183" s="55">
        <v>0</v>
      </c>
      <c r="I183" s="55">
        <v>0</v>
      </c>
      <c r="J183" s="55">
        <v>100000</v>
      </c>
      <c r="K183" s="55">
        <v>100000</v>
      </c>
      <c r="L183" s="55">
        <v>100000</v>
      </c>
      <c r="M183" s="55">
        <v>0</v>
      </c>
      <c r="N183" s="55">
        <v>0</v>
      </c>
      <c r="O183" s="46">
        <f t="shared" si="2"/>
        <v>1</v>
      </c>
    </row>
    <row r="184" spans="1:15" ht="16.5" x14ac:dyDescent="0.3">
      <c r="A184" s="27" t="s">
        <v>80</v>
      </c>
      <c r="B184" s="22" t="s">
        <v>147</v>
      </c>
      <c r="C184" s="22" t="s">
        <v>100</v>
      </c>
      <c r="D184" s="27">
        <v>4516005</v>
      </c>
      <c r="E184" s="22" t="s">
        <v>298</v>
      </c>
      <c r="F184" s="55">
        <v>0</v>
      </c>
      <c r="G184" s="55">
        <v>50000</v>
      </c>
      <c r="H184" s="55">
        <v>0</v>
      </c>
      <c r="I184" s="55">
        <v>0</v>
      </c>
      <c r="J184" s="55">
        <v>50000</v>
      </c>
      <c r="K184" s="55">
        <v>50000</v>
      </c>
      <c r="L184" s="55">
        <v>50000</v>
      </c>
      <c r="M184" s="55">
        <v>0</v>
      </c>
      <c r="N184" s="55">
        <v>0</v>
      </c>
      <c r="O184" s="46">
        <f t="shared" si="2"/>
        <v>1</v>
      </c>
    </row>
    <row r="185" spans="1:15" ht="16.5" x14ac:dyDescent="0.3">
      <c r="A185" s="27" t="s">
        <v>80</v>
      </c>
      <c r="B185" s="22" t="s">
        <v>147</v>
      </c>
      <c r="C185" s="22" t="s">
        <v>100</v>
      </c>
      <c r="D185" s="27">
        <v>4526101</v>
      </c>
      <c r="E185" s="22" t="s">
        <v>299</v>
      </c>
      <c r="F185" s="55">
        <v>0</v>
      </c>
      <c r="G185" s="55">
        <v>360000</v>
      </c>
      <c r="H185" s="55">
        <v>0</v>
      </c>
      <c r="I185" s="55">
        <v>0</v>
      </c>
      <c r="J185" s="55">
        <v>360000</v>
      </c>
      <c r="K185" s="55">
        <v>360000</v>
      </c>
      <c r="L185" s="55">
        <v>360000</v>
      </c>
      <c r="M185" s="55">
        <v>0</v>
      </c>
      <c r="N185" s="55">
        <v>0</v>
      </c>
      <c r="O185" s="46">
        <f t="shared" si="2"/>
        <v>1</v>
      </c>
    </row>
    <row r="186" spans="1:15" ht="16.5" x14ac:dyDescent="0.3">
      <c r="A186" s="27" t="s">
        <v>80</v>
      </c>
      <c r="B186" s="22" t="s">
        <v>147</v>
      </c>
      <c r="C186" s="22" t="s">
        <v>100</v>
      </c>
      <c r="D186" s="27">
        <v>4526102</v>
      </c>
      <c r="E186" s="22" t="s">
        <v>300</v>
      </c>
      <c r="F186" s="55">
        <v>0</v>
      </c>
      <c r="G186" s="55">
        <v>400000</v>
      </c>
      <c r="H186" s="55">
        <v>0</v>
      </c>
      <c r="I186" s="55">
        <v>0</v>
      </c>
      <c r="J186" s="55">
        <v>400000</v>
      </c>
      <c r="K186" s="55">
        <v>400000</v>
      </c>
      <c r="L186" s="55">
        <v>400000</v>
      </c>
      <c r="M186" s="55">
        <v>0</v>
      </c>
      <c r="N186" s="55">
        <v>0</v>
      </c>
      <c r="O186" s="46">
        <f t="shared" si="2"/>
        <v>1</v>
      </c>
    </row>
    <row r="187" spans="1:15" ht="16.5" x14ac:dyDescent="0.3">
      <c r="A187" s="27" t="s">
        <v>80</v>
      </c>
      <c r="B187" s="22" t="s">
        <v>147</v>
      </c>
      <c r="C187" s="22" t="s">
        <v>100</v>
      </c>
      <c r="D187" s="27">
        <v>45272</v>
      </c>
      <c r="E187" s="22" t="s">
        <v>301</v>
      </c>
      <c r="F187" s="55">
        <v>0</v>
      </c>
      <c r="G187" s="55">
        <v>100000</v>
      </c>
      <c r="H187" s="55">
        <v>0</v>
      </c>
      <c r="I187" s="55">
        <v>0</v>
      </c>
      <c r="J187" s="55">
        <v>100000</v>
      </c>
      <c r="K187" s="55">
        <v>100000</v>
      </c>
      <c r="L187" s="55">
        <v>100000</v>
      </c>
      <c r="M187" s="55">
        <v>0</v>
      </c>
      <c r="N187" s="55">
        <v>0</v>
      </c>
      <c r="O187" s="46">
        <f t="shared" si="2"/>
        <v>1</v>
      </c>
    </row>
    <row r="188" spans="1:15" ht="16.5" x14ac:dyDescent="0.3">
      <c r="A188" s="27" t="s">
        <v>80</v>
      </c>
      <c r="B188" s="22" t="s">
        <v>147</v>
      </c>
      <c r="C188" s="22" t="s">
        <v>100</v>
      </c>
      <c r="D188" s="27">
        <v>4641007</v>
      </c>
      <c r="E188" s="22" t="s">
        <v>302</v>
      </c>
      <c r="F188" s="55">
        <v>0</v>
      </c>
      <c r="G188" s="55">
        <v>320000</v>
      </c>
      <c r="H188" s="55">
        <v>0</v>
      </c>
      <c r="I188" s="55">
        <v>0</v>
      </c>
      <c r="J188" s="55">
        <v>320000</v>
      </c>
      <c r="K188" s="55">
        <v>320000</v>
      </c>
      <c r="L188" s="55">
        <v>320000</v>
      </c>
      <c r="M188" s="55">
        <v>0</v>
      </c>
      <c r="N188" s="55">
        <v>0</v>
      </c>
      <c r="O188" s="46">
        <f t="shared" si="2"/>
        <v>1</v>
      </c>
    </row>
    <row r="189" spans="1:15" ht="16.5" x14ac:dyDescent="0.3">
      <c r="A189" s="27" t="s">
        <v>80</v>
      </c>
      <c r="B189" s="22" t="s">
        <v>147</v>
      </c>
      <c r="C189" s="22" t="s">
        <v>100</v>
      </c>
      <c r="D189" s="27">
        <v>4754001</v>
      </c>
      <c r="E189" s="22" t="s">
        <v>303</v>
      </c>
      <c r="F189" s="55">
        <v>0</v>
      </c>
      <c r="G189" s="55">
        <v>0</v>
      </c>
      <c r="H189" s="55">
        <v>299900</v>
      </c>
      <c r="I189" s="55">
        <v>0</v>
      </c>
      <c r="J189" s="55">
        <v>299900</v>
      </c>
      <c r="K189" s="55">
        <v>299900</v>
      </c>
      <c r="L189" s="55">
        <v>299900</v>
      </c>
      <c r="M189" s="55">
        <v>299900</v>
      </c>
      <c r="N189" s="55">
        <v>299900</v>
      </c>
      <c r="O189" s="46">
        <f t="shared" si="2"/>
        <v>1</v>
      </c>
    </row>
    <row r="190" spans="1:15" ht="16.5" x14ac:dyDescent="0.3">
      <c r="A190" s="27" t="s">
        <v>80</v>
      </c>
      <c r="B190" s="22" t="s">
        <v>147</v>
      </c>
      <c r="C190" s="22" t="s">
        <v>100</v>
      </c>
      <c r="D190" s="27">
        <v>47813</v>
      </c>
      <c r="E190" s="22" t="s">
        <v>304</v>
      </c>
      <c r="F190" s="55">
        <v>0</v>
      </c>
      <c r="G190" s="55">
        <v>81407087</v>
      </c>
      <c r="H190" s="55">
        <v>0</v>
      </c>
      <c r="I190" s="55">
        <v>0</v>
      </c>
      <c r="J190" s="55">
        <v>81407087</v>
      </c>
      <c r="K190" s="55">
        <v>16407087</v>
      </c>
      <c r="L190" s="55">
        <v>16407087</v>
      </c>
      <c r="M190" s="55">
        <v>16407087</v>
      </c>
      <c r="N190" s="55">
        <v>16407087</v>
      </c>
      <c r="O190" s="46">
        <f t="shared" si="2"/>
        <v>0.20154371817775521</v>
      </c>
    </row>
    <row r="191" spans="1:15" ht="16.5" x14ac:dyDescent="0.3">
      <c r="A191" s="27" t="s">
        <v>80</v>
      </c>
      <c r="B191" s="22" t="s">
        <v>147</v>
      </c>
      <c r="C191" s="22" t="s">
        <v>100</v>
      </c>
      <c r="D191" s="27">
        <v>4823206</v>
      </c>
      <c r="E191" s="22" t="s">
        <v>305</v>
      </c>
      <c r="F191" s="55">
        <v>0</v>
      </c>
      <c r="G191" s="55">
        <v>30000</v>
      </c>
      <c r="H191" s="55">
        <v>0</v>
      </c>
      <c r="I191" s="55">
        <v>0</v>
      </c>
      <c r="J191" s="55">
        <v>30000</v>
      </c>
      <c r="K191" s="55">
        <v>30000</v>
      </c>
      <c r="L191" s="55">
        <v>30000</v>
      </c>
      <c r="M191" s="55">
        <v>0</v>
      </c>
      <c r="N191" s="55">
        <v>0</v>
      </c>
      <c r="O191" s="46">
        <f t="shared" si="2"/>
        <v>1</v>
      </c>
    </row>
    <row r="192" spans="1:15" ht="16.5" x14ac:dyDescent="0.3">
      <c r="A192" s="27" t="s">
        <v>80</v>
      </c>
      <c r="B192" s="22" t="s">
        <v>147</v>
      </c>
      <c r="C192" s="22" t="s">
        <v>100</v>
      </c>
      <c r="D192" s="27">
        <v>4825101</v>
      </c>
      <c r="E192" s="22" t="s">
        <v>306</v>
      </c>
      <c r="F192" s="55">
        <v>0</v>
      </c>
      <c r="G192" s="55">
        <v>300000</v>
      </c>
      <c r="H192" s="55">
        <v>0</v>
      </c>
      <c r="I192" s="55">
        <v>0</v>
      </c>
      <c r="J192" s="55">
        <v>300000</v>
      </c>
      <c r="K192" s="55">
        <v>300000</v>
      </c>
      <c r="L192" s="55">
        <v>300000</v>
      </c>
      <c r="M192" s="55">
        <v>0</v>
      </c>
      <c r="N192" s="55">
        <v>0</v>
      </c>
      <c r="O192" s="46">
        <f t="shared" si="2"/>
        <v>1</v>
      </c>
    </row>
    <row r="193" spans="1:15" ht="16.5" x14ac:dyDescent="0.3">
      <c r="A193" s="27" t="s">
        <v>80</v>
      </c>
      <c r="B193" s="22" t="s">
        <v>147</v>
      </c>
      <c r="C193" s="22" t="s">
        <v>100</v>
      </c>
      <c r="D193" s="27">
        <v>4831204</v>
      </c>
      <c r="E193" s="22" t="s">
        <v>307</v>
      </c>
      <c r="F193" s="55">
        <v>0</v>
      </c>
      <c r="G193" s="55">
        <v>60000</v>
      </c>
      <c r="H193" s="55">
        <v>0</v>
      </c>
      <c r="I193" s="55">
        <v>0</v>
      </c>
      <c r="J193" s="55">
        <v>60000</v>
      </c>
      <c r="K193" s="55">
        <v>60000</v>
      </c>
      <c r="L193" s="55">
        <v>60000</v>
      </c>
      <c r="M193" s="55">
        <v>0</v>
      </c>
      <c r="N193" s="55">
        <v>0</v>
      </c>
      <c r="O193" s="46">
        <f t="shared" si="2"/>
        <v>1</v>
      </c>
    </row>
    <row r="194" spans="1:15" ht="16.5" x14ac:dyDescent="0.3">
      <c r="A194" s="27" t="s">
        <v>80</v>
      </c>
      <c r="B194" s="22" t="s">
        <v>147</v>
      </c>
      <c r="C194" s="22" t="s">
        <v>101</v>
      </c>
      <c r="D194" s="27" t="s">
        <v>198</v>
      </c>
      <c r="E194" s="22" t="s">
        <v>199</v>
      </c>
      <c r="F194" s="55">
        <v>1450000</v>
      </c>
      <c r="G194" s="55">
        <v>83797087</v>
      </c>
      <c r="H194" s="55">
        <v>299900</v>
      </c>
      <c r="I194" s="55">
        <v>0</v>
      </c>
      <c r="J194" s="55">
        <v>85546987</v>
      </c>
      <c r="K194" s="55">
        <v>20031199</v>
      </c>
      <c r="L194" s="55">
        <v>19581199</v>
      </c>
      <c r="M194" s="55">
        <v>16891199</v>
      </c>
      <c r="N194" s="55">
        <v>16891199</v>
      </c>
      <c r="O194" s="46">
        <f t="shared" si="2"/>
        <v>0.228894081331</v>
      </c>
    </row>
    <row r="195" spans="1:15" ht="16.5" x14ac:dyDescent="0.3">
      <c r="A195" s="27" t="s">
        <v>80</v>
      </c>
      <c r="B195" s="22" t="s">
        <v>147</v>
      </c>
      <c r="C195" s="22" t="s">
        <v>103</v>
      </c>
      <c r="D195" s="27" t="s">
        <v>202</v>
      </c>
      <c r="E195" s="22" t="s">
        <v>203</v>
      </c>
      <c r="F195" s="55">
        <v>1450000</v>
      </c>
      <c r="G195" s="55">
        <v>0</v>
      </c>
      <c r="H195" s="55">
        <v>299900</v>
      </c>
      <c r="I195" s="55">
        <v>0</v>
      </c>
      <c r="J195" s="55">
        <v>1749900</v>
      </c>
      <c r="K195" s="55">
        <v>1234112</v>
      </c>
      <c r="L195" s="55">
        <v>784112</v>
      </c>
      <c r="M195" s="55">
        <v>484112</v>
      </c>
      <c r="N195" s="55">
        <v>484112</v>
      </c>
      <c r="O195" s="46">
        <f t="shared" si="2"/>
        <v>0.44808960512029261</v>
      </c>
    </row>
    <row r="196" spans="1:15" ht="16.5" x14ac:dyDescent="0.3">
      <c r="A196" s="27" t="s">
        <v>80</v>
      </c>
      <c r="B196" s="22" t="s">
        <v>147</v>
      </c>
      <c r="C196" s="22" t="s">
        <v>103</v>
      </c>
      <c r="D196" s="27" t="s">
        <v>207</v>
      </c>
      <c r="E196" s="22" t="s">
        <v>208</v>
      </c>
      <c r="F196" s="55">
        <v>0</v>
      </c>
      <c r="G196" s="55">
        <v>65000000</v>
      </c>
      <c r="H196" s="55">
        <v>0</v>
      </c>
      <c r="I196" s="55">
        <v>0</v>
      </c>
      <c r="J196" s="55">
        <v>65000000</v>
      </c>
      <c r="K196" s="55">
        <v>0</v>
      </c>
      <c r="L196" s="55">
        <v>0</v>
      </c>
      <c r="M196" s="55">
        <v>0</v>
      </c>
      <c r="N196" s="55">
        <v>0</v>
      </c>
      <c r="O196" s="46">
        <f t="shared" si="2"/>
        <v>0</v>
      </c>
    </row>
    <row r="197" spans="1:15" ht="16.5" x14ac:dyDescent="0.3">
      <c r="A197" s="27" t="s">
        <v>80</v>
      </c>
      <c r="B197" s="22" t="s">
        <v>147</v>
      </c>
      <c r="C197" s="22" t="s">
        <v>103</v>
      </c>
      <c r="D197" s="27" t="s">
        <v>215</v>
      </c>
      <c r="E197" s="22" t="s">
        <v>216</v>
      </c>
      <c r="F197" s="55">
        <v>0</v>
      </c>
      <c r="G197" s="55">
        <v>2390000</v>
      </c>
      <c r="H197" s="55">
        <v>0</v>
      </c>
      <c r="I197" s="55">
        <v>0</v>
      </c>
      <c r="J197" s="55">
        <v>2390000</v>
      </c>
      <c r="K197" s="55">
        <v>2390000</v>
      </c>
      <c r="L197" s="55">
        <v>2390000</v>
      </c>
      <c r="M197" s="55">
        <v>0</v>
      </c>
      <c r="N197" s="55">
        <v>0</v>
      </c>
      <c r="O197" s="46">
        <f t="shared" si="2"/>
        <v>1</v>
      </c>
    </row>
    <row r="198" spans="1:15" ht="16.5" x14ac:dyDescent="0.3">
      <c r="A198" s="27" t="s">
        <v>80</v>
      </c>
      <c r="B198" s="22" t="s">
        <v>147</v>
      </c>
      <c r="C198" s="22" t="s">
        <v>103</v>
      </c>
      <c r="D198" s="27" t="s">
        <v>212</v>
      </c>
      <c r="E198" s="22" t="s">
        <v>213</v>
      </c>
      <c r="F198" s="55">
        <v>0</v>
      </c>
      <c r="G198" s="55">
        <v>16407087</v>
      </c>
      <c r="H198" s="55">
        <v>0</v>
      </c>
      <c r="I198" s="55">
        <v>0</v>
      </c>
      <c r="J198" s="55">
        <v>16407087</v>
      </c>
      <c r="K198" s="55">
        <v>16407087</v>
      </c>
      <c r="L198" s="55">
        <v>16407087</v>
      </c>
      <c r="M198" s="55">
        <v>16407087</v>
      </c>
      <c r="N198" s="55">
        <v>16407087</v>
      </c>
      <c r="O198" s="46">
        <f t="shared" si="2"/>
        <v>1</v>
      </c>
    </row>
    <row r="199" spans="1:15" ht="16.5" x14ac:dyDescent="0.3">
      <c r="A199" s="27" t="s">
        <v>80</v>
      </c>
      <c r="B199" s="22" t="s">
        <v>147</v>
      </c>
      <c r="C199" s="22" t="s">
        <v>104</v>
      </c>
      <c r="D199" s="27" t="s">
        <v>204</v>
      </c>
      <c r="E199" s="22" t="s">
        <v>205</v>
      </c>
      <c r="F199" s="55">
        <v>1450000</v>
      </c>
      <c r="G199" s="55">
        <v>83797087</v>
      </c>
      <c r="H199" s="55">
        <v>299900</v>
      </c>
      <c r="I199" s="55">
        <v>0</v>
      </c>
      <c r="J199" s="55">
        <v>85546987</v>
      </c>
      <c r="K199" s="55">
        <v>20031199</v>
      </c>
      <c r="L199" s="55">
        <v>19581199</v>
      </c>
      <c r="M199" s="55">
        <v>16891199</v>
      </c>
      <c r="N199" s="55">
        <v>16891199</v>
      </c>
      <c r="O199" s="46">
        <f t="shared" si="2"/>
        <v>0.228894081331</v>
      </c>
    </row>
    <row r="200" spans="1:15" ht="16.5" x14ac:dyDescent="0.3">
      <c r="A200" s="27" t="s">
        <v>81</v>
      </c>
      <c r="B200" s="22" t="s">
        <v>148</v>
      </c>
      <c r="C200" s="22"/>
      <c r="D200" s="27"/>
      <c r="E200" s="22"/>
      <c r="F200" s="55">
        <v>779811976</v>
      </c>
      <c r="G200" s="55">
        <v>1788866765</v>
      </c>
      <c r="H200" s="55">
        <v>68501004</v>
      </c>
      <c r="I200" s="55">
        <v>79263892</v>
      </c>
      <c r="J200" s="55">
        <v>2557915853</v>
      </c>
      <c r="K200" s="55">
        <v>1870143208</v>
      </c>
      <c r="L200" s="55">
        <v>1720897490</v>
      </c>
      <c r="M200" s="55">
        <v>880010829</v>
      </c>
      <c r="N200" s="55">
        <v>861484777</v>
      </c>
      <c r="O200" s="46">
        <f t="shared" si="2"/>
        <v>0.67277330017783032</v>
      </c>
    </row>
    <row r="201" spans="1:15" ht="16.5" x14ac:dyDescent="0.3">
      <c r="A201" s="27" t="s">
        <v>82</v>
      </c>
      <c r="B201" s="22" t="s">
        <v>149</v>
      </c>
      <c r="C201" s="22" t="s">
        <v>100</v>
      </c>
      <c r="D201" s="27">
        <v>54611</v>
      </c>
      <c r="E201" s="22" t="s">
        <v>308</v>
      </c>
      <c r="F201" s="55">
        <v>5000000</v>
      </c>
      <c r="G201" s="55">
        <v>0</v>
      </c>
      <c r="H201" s="55">
        <v>0</v>
      </c>
      <c r="I201" s="55">
        <v>5000000</v>
      </c>
      <c r="J201" s="55">
        <v>0</v>
      </c>
      <c r="K201" s="55">
        <v>0</v>
      </c>
      <c r="L201" s="55">
        <v>0</v>
      </c>
      <c r="M201" s="55">
        <v>0</v>
      </c>
      <c r="N201" s="55">
        <v>0</v>
      </c>
      <c r="O201" s="46">
        <v>0</v>
      </c>
    </row>
    <row r="202" spans="1:15" ht="16.5" x14ac:dyDescent="0.3">
      <c r="A202" s="27" t="s">
        <v>82</v>
      </c>
      <c r="B202" s="22" t="s">
        <v>149</v>
      </c>
      <c r="C202" s="22" t="s">
        <v>100</v>
      </c>
      <c r="D202" s="27">
        <v>54619</v>
      </c>
      <c r="E202" s="22" t="s">
        <v>309</v>
      </c>
      <c r="F202" s="55">
        <v>2350000</v>
      </c>
      <c r="G202" s="55">
        <v>0</v>
      </c>
      <c r="H202" s="55">
        <v>452080</v>
      </c>
      <c r="I202" s="55">
        <v>0</v>
      </c>
      <c r="J202" s="55">
        <v>2802080</v>
      </c>
      <c r="K202" s="55">
        <v>2802080</v>
      </c>
      <c r="L202" s="55">
        <v>752080</v>
      </c>
      <c r="M202" s="55">
        <v>752080</v>
      </c>
      <c r="N202" s="55">
        <v>696150</v>
      </c>
      <c r="O202" s="46">
        <f t="shared" ref="O202:O265" si="3">+L202/J202</f>
        <v>0.26840061668474846</v>
      </c>
    </row>
    <row r="203" spans="1:15" ht="16.5" x14ac:dyDescent="0.3">
      <c r="A203" s="27" t="s">
        <v>82</v>
      </c>
      <c r="B203" s="22" t="s">
        <v>149</v>
      </c>
      <c r="C203" s="22" t="s">
        <v>100</v>
      </c>
      <c r="D203" s="27">
        <v>54621</v>
      </c>
      <c r="E203" s="22" t="s">
        <v>310</v>
      </c>
      <c r="F203" s="55">
        <v>800000</v>
      </c>
      <c r="G203" s="55">
        <v>0</v>
      </c>
      <c r="H203" s="55">
        <v>0</v>
      </c>
      <c r="I203" s="55">
        <v>126077</v>
      </c>
      <c r="J203" s="55">
        <v>673923</v>
      </c>
      <c r="K203" s="55">
        <v>600000</v>
      </c>
      <c r="L203" s="55">
        <v>0</v>
      </c>
      <c r="M203" s="55">
        <v>0</v>
      </c>
      <c r="N203" s="55">
        <v>0</v>
      </c>
      <c r="O203" s="46">
        <f t="shared" si="3"/>
        <v>0</v>
      </c>
    </row>
    <row r="204" spans="1:15" ht="16.5" x14ac:dyDescent="0.3">
      <c r="A204" s="27" t="s">
        <v>82</v>
      </c>
      <c r="B204" s="22" t="s">
        <v>149</v>
      </c>
      <c r="C204" s="22" t="s">
        <v>101</v>
      </c>
      <c r="D204" s="27" t="s">
        <v>198</v>
      </c>
      <c r="E204" s="22" t="s">
        <v>199</v>
      </c>
      <c r="F204" s="55">
        <v>8150000</v>
      </c>
      <c r="G204" s="55">
        <v>0</v>
      </c>
      <c r="H204" s="55">
        <v>452080</v>
      </c>
      <c r="I204" s="55">
        <v>5126077</v>
      </c>
      <c r="J204" s="55">
        <v>3476003</v>
      </c>
      <c r="K204" s="55">
        <v>3402080</v>
      </c>
      <c r="L204" s="55">
        <v>752080</v>
      </c>
      <c r="M204" s="55">
        <v>752080</v>
      </c>
      <c r="N204" s="55">
        <v>696150</v>
      </c>
      <c r="O204" s="46">
        <f t="shared" si="3"/>
        <v>0.2163634496287834</v>
      </c>
    </row>
    <row r="205" spans="1:15" ht="16.5" x14ac:dyDescent="0.3">
      <c r="A205" s="27" t="s">
        <v>82</v>
      </c>
      <c r="B205" s="22" t="s">
        <v>149</v>
      </c>
      <c r="C205" s="22" t="s">
        <v>103</v>
      </c>
      <c r="D205" s="27" t="s">
        <v>202</v>
      </c>
      <c r="E205" s="22" t="s">
        <v>203</v>
      </c>
      <c r="F205" s="55">
        <v>8150000</v>
      </c>
      <c r="G205" s="55">
        <v>0</v>
      </c>
      <c r="H205" s="55">
        <v>396150</v>
      </c>
      <c r="I205" s="55">
        <v>5126077</v>
      </c>
      <c r="J205" s="55">
        <v>3420073</v>
      </c>
      <c r="K205" s="55">
        <v>3346150</v>
      </c>
      <c r="L205" s="55">
        <v>696150</v>
      </c>
      <c r="M205" s="55">
        <v>696150</v>
      </c>
      <c r="N205" s="55">
        <v>696150</v>
      </c>
      <c r="O205" s="46">
        <f t="shared" si="3"/>
        <v>0.20354828683481319</v>
      </c>
    </row>
    <row r="206" spans="1:15" ht="16.5" x14ac:dyDescent="0.3">
      <c r="A206" s="27" t="s">
        <v>82</v>
      </c>
      <c r="B206" s="22" t="s">
        <v>149</v>
      </c>
      <c r="C206" s="22" t="s">
        <v>103</v>
      </c>
      <c r="D206" s="27" t="s">
        <v>209</v>
      </c>
      <c r="E206" s="22" t="s">
        <v>210</v>
      </c>
      <c r="F206" s="55">
        <v>0</v>
      </c>
      <c r="G206" s="55">
        <v>0</v>
      </c>
      <c r="H206" s="55">
        <v>55930</v>
      </c>
      <c r="I206" s="55">
        <v>0</v>
      </c>
      <c r="J206" s="55">
        <v>55930</v>
      </c>
      <c r="K206" s="55">
        <v>55930</v>
      </c>
      <c r="L206" s="55">
        <v>55930</v>
      </c>
      <c r="M206" s="55">
        <v>55930</v>
      </c>
      <c r="N206" s="55">
        <v>0</v>
      </c>
      <c r="O206" s="46">
        <f t="shared" si="3"/>
        <v>1</v>
      </c>
    </row>
    <row r="207" spans="1:15" ht="16.5" x14ac:dyDescent="0.3">
      <c r="A207" s="27" t="s">
        <v>82</v>
      </c>
      <c r="B207" s="22" t="s">
        <v>149</v>
      </c>
      <c r="C207" s="22" t="s">
        <v>104</v>
      </c>
      <c r="D207" s="27" t="s">
        <v>204</v>
      </c>
      <c r="E207" s="22" t="s">
        <v>205</v>
      </c>
      <c r="F207" s="55">
        <v>8150000</v>
      </c>
      <c r="G207" s="55">
        <v>0</v>
      </c>
      <c r="H207" s="55">
        <v>452080</v>
      </c>
      <c r="I207" s="55">
        <v>5126077</v>
      </c>
      <c r="J207" s="55">
        <v>3476003</v>
      </c>
      <c r="K207" s="55">
        <v>3402080</v>
      </c>
      <c r="L207" s="55">
        <v>752080</v>
      </c>
      <c r="M207" s="55">
        <v>752080</v>
      </c>
      <c r="N207" s="55">
        <v>696150</v>
      </c>
      <c r="O207" s="46">
        <f t="shared" si="3"/>
        <v>0.2163634496287834</v>
      </c>
    </row>
    <row r="208" spans="1:15" ht="16.5" x14ac:dyDescent="0.3">
      <c r="A208" s="27" t="s">
        <v>83</v>
      </c>
      <c r="B208" s="22" t="s">
        <v>150</v>
      </c>
      <c r="C208" s="22" t="s">
        <v>100</v>
      </c>
      <c r="D208" s="27">
        <v>62242</v>
      </c>
      <c r="E208" s="22" t="s">
        <v>311</v>
      </c>
      <c r="F208" s="55">
        <v>8000000</v>
      </c>
      <c r="G208" s="55">
        <v>0</v>
      </c>
      <c r="H208" s="55">
        <v>0</v>
      </c>
      <c r="I208" s="55">
        <v>8000000</v>
      </c>
      <c r="J208" s="55">
        <v>0</v>
      </c>
      <c r="K208" s="55">
        <v>0</v>
      </c>
      <c r="L208" s="55">
        <v>0</v>
      </c>
      <c r="M208" s="55">
        <v>0</v>
      </c>
      <c r="N208" s="55">
        <v>0</v>
      </c>
      <c r="O208" s="46">
        <v>0</v>
      </c>
    </row>
    <row r="209" spans="1:15" ht="16.5" x14ac:dyDescent="0.3">
      <c r="A209" s="27" t="s">
        <v>83</v>
      </c>
      <c r="B209" s="22" t="s">
        <v>150</v>
      </c>
      <c r="C209" s="22" t="s">
        <v>100</v>
      </c>
      <c r="D209" s="27">
        <v>62265</v>
      </c>
      <c r="E209" s="22" t="s">
        <v>312</v>
      </c>
      <c r="F209" s="55">
        <v>200000</v>
      </c>
      <c r="G209" s="55">
        <v>0</v>
      </c>
      <c r="H209" s="55">
        <v>0</v>
      </c>
      <c r="I209" s="55">
        <v>100000</v>
      </c>
      <c r="J209" s="55">
        <v>100000</v>
      </c>
      <c r="K209" s="55">
        <v>0</v>
      </c>
      <c r="L209" s="55">
        <v>0</v>
      </c>
      <c r="M209" s="55">
        <v>0</v>
      </c>
      <c r="N209" s="55">
        <v>0</v>
      </c>
      <c r="O209" s="46">
        <f t="shared" si="3"/>
        <v>0</v>
      </c>
    </row>
    <row r="210" spans="1:15" ht="16.5" x14ac:dyDescent="0.3">
      <c r="A210" s="27" t="s">
        <v>83</v>
      </c>
      <c r="B210" s="22" t="s">
        <v>150</v>
      </c>
      <c r="C210" s="22" t="s">
        <v>100</v>
      </c>
      <c r="D210" s="27">
        <v>62284</v>
      </c>
      <c r="E210" s="22" t="s">
        <v>313</v>
      </c>
      <c r="F210" s="55">
        <v>0</v>
      </c>
      <c r="G210" s="55">
        <v>73481709</v>
      </c>
      <c r="H210" s="55">
        <v>11787140</v>
      </c>
      <c r="I210" s="55">
        <v>0</v>
      </c>
      <c r="J210" s="55">
        <v>85268849</v>
      </c>
      <c r="K210" s="55">
        <v>63961136</v>
      </c>
      <c r="L210" s="55">
        <v>63961136</v>
      </c>
      <c r="M210" s="55">
        <v>63961136</v>
      </c>
      <c r="N210" s="55">
        <v>63961136</v>
      </c>
      <c r="O210" s="46">
        <f t="shared" si="3"/>
        <v>0.75011140352088013</v>
      </c>
    </row>
    <row r="211" spans="1:15" ht="16.5" x14ac:dyDescent="0.3">
      <c r="A211" s="27" t="s">
        <v>83</v>
      </c>
      <c r="B211" s="22" t="s">
        <v>150</v>
      </c>
      <c r="C211" s="22" t="s">
        <v>100</v>
      </c>
      <c r="D211" s="27">
        <v>62285</v>
      </c>
      <c r="E211" s="22" t="s">
        <v>314</v>
      </c>
      <c r="F211" s="55">
        <v>5000000</v>
      </c>
      <c r="G211" s="55">
        <v>0</v>
      </c>
      <c r="H211" s="55">
        <v>0</v>
      </c>
      <c r="I211" s="55">
        <v>4947140</v>
      </c>
      <c r="J211" s="55">
        <v>52860</v>
      </c>
      <c r="K211" s="55">
        <v>0</v>
      </c>
      <c r="L211" s="55">
        <v>0</v>
      </c>
      <c r="M211" s="55">
        <v>0</v>
      </c>
      <c r="N211" s="55">
        <v>0</v>
      </c>
      <c r="O211" s="46">
        <f t="shared" si="3"/>
        <v>0</v>
      </c>
    </row>
    <row r="212" spans="1:15" ht="16.5" x14ac:dyDescent="0.3">
      <c r="A212" s="27" t="s">
        <v>83</v>
      </c>
      <c r="B212" s="22" t="s">
        <v>150</v>
      </c>
      <c r="C212" s="22" t="s">
        <v>100</v>
      </c>
      <c r="D212" s="27">
        <v>62291</v>
      </c>
      <c r="E212" s="22" t="s">
        <v>315</v>
      </c>
      <c r="F212" s="55">
        <v>4800000</v>
      </c>
      <c r="G212" s="55">
        <v>0</v>
      </c>
      <c r="H212" s="55">
        <v>91377</v>
      </c>
      <c r="I212" s="55">
        <v>0</v>
      </c>
      <c r="J212" s="55">
        <v>4891377</v>
      </c>
      <c r="K212" s="55">
        <v>4891377</v>
      </c>
      <c r="L212" s="55">
        <v>4891377</v>
      </c>
      <c r="M212" s="55">
        <v>1240531</v>
      </c>
      <c r="N212" s="55">
        <v>1240531</v>
      </c>
      <c r="O212" s="46">
        <f t="shared" si="3"/>
        <v>1</v>
      </c>
    </row>
    <row r="213" spans="1:15" ht="16.5" x14ac:dyDescent="0.3">
      <c r="A213" s="27" t="s">
        <v>83</v>
      </c>
      <c r="B213" s="22" t="s">
        <v>150</v>
      </c>
      <c r="C213" s="22" t="s">
        <v>100</v>
      </c>
      <c r="D213" s="27">
        <v>63311</v>
      </c>
      <c r="E213" s="22" t="s">
        <v>316</v>
      </c>
      <c r="F213" s="55">
        <v>20000000</v>
      </c>
      <c r="G213" s="55">
        <v>0</v>
      </c>
      <c r="H213" s="55">
        <v>0</v>
      </c>
      <c r="I213" s="55">
        <v>0</v>
      </c>
      <c r="J213" s="55">
        <v>20000000</v>
      </c>
      <c r="K213" s="55">
        <v>15000000</v>
      </c>
      <c r="L213" s="55">
        <v>15000000</v>
      </c>
      <c r="M213" s="55">
        <v>11371660</v>
      </c>
      <c r="N213" s="55">
        <v>11371660</v>
      </c>
      <c r="O213" s="46">
        <f t="shared" si="3"/>
        <v>0.75</v>
      </c>
    </row>
    <row r="214" spans="1:15" ht="16.5" x14ac:dyDescent="0.3">
      <c r="A214" s="27" t="s">
        <v>83</v>
      </c>
      <c r="B214" s="22" t="s">
        <v>150</v>
      </c>
      <c r="C214" s="22" t="s">
        <v>100</v>
      </c>
      <c r="D214" s="27">
        <v>63391</v>
      </c>
      <c r="E214" s="22" t="s">
        <v>317</v>
      </c>
      <c r="F214" s="55">
        <v>6000000</v>
      </c>
      <c r="G214" s="55">
        <v>0</v>
      </c>
      <c r="H214" s="55">
        <v>0</v>
      </c>
      <c r="I214" s="55">
        <v>0</v>
      </c>
      <c r="J214" s="55">
        <v>6000000</v>
      </c>
      <c r="K214" s="55">
        <v>0</v>
      </c>
      <c r="L214" s="55">
        <v>0</v>
      </c>
      <c r="M214" s="55">
        <v>0</v>
      </c>
      <c r="N214" s="55">
        <v>0</v>
      </c>
      <c r="O214" s="46">
        <f t="shared" si="3"/>
        <v>0</v>
      </c>
    </row>
    <row r="215" spans="1:15" ht="16.5" x14ac:dyDescent="0.3">
      <c r="A215" s="27" t="s">
        <v>83</v>
      </c>
      <c r="B215" s="22" t="s">
        <v>150</v>
      </c>
      <c r="C215" s="22" t="s">
        <v>100</v>
      </c>
      <c r="D215" s="27">
        <v>64112</v>
      </c>
      <c r="E215" s="22" t="s">
        <v>318</v>
      </c>
      <c r="F215" s="55">
        <v>24200000</v>
      </c>
      <c r="G215" s="55">
        <v>0</v>
      </c>
      <c r="H215" s="55">
        <v>969700</v>
      </c>
      <c r="I215" s="55">
        <v>0</v>
      </c>
      <c r="J215" s="55">
        <v>25169700</v>
      </c>
      <c r="K215" s="55">
        <v>25169700</v>
      </c>
      <c r="L215" s="55">
        <v>25169700</v>
      </c>
      <c r="M215" s="55">
        <v>8596700</v>
      </c>
      <c r="N215" s="55">
        <v>6997500</v>
      </c>
      <c r="O215" s="46">
        <f t="shared" si="3"/>
        <v>1</v>
      </c>
    </row>
    <row r="216" spans="1:15" ht="16.5" x14ac:dyDescent="0.3">
      <c r="A216" s="27" t="s">
        <v>83</v>
      </c>
      <c r="B216" s="22" t="s">
        <v>150</v>
      </c>
      <c r="C216" s="22" t="s">
        <v>100</v>
      </c>
      <c r="D216" s="27">
        <v>64241</v>
      </c>
      <c r="E216" s="22" t="s">
        <v>319</v>
      </c>
      <c r="F216" s="55">
        <v>0</v>
      </c>
      <c r="G216" s="55">
        <v>59112364</v>
      </c>
      <c r="H216" s="55">
        <v>0</v>
      </c>
      <c r="I216" s="55">
        <v>1263</v>
      </c>
      <c r="J216" s="55">
        <v>59111101</v>
      </c>
      <c r="K216" s="55">
        <v>56735286</v>
      </c>
      <c r="L216" s="55">
        <v>56735286</v>
      </c>
      <c r="M216" s="55">
        <v>17196653</v>
      </c>
      <c r="N216" s="55">
        <v>16735286</v>
      </c>
      <c r="O216" s="46">
        <f t="shared" si="3"/>
        <v>0.95980763410243364</v>
      </c>
    </row>
    <row r="217" spans="1:15" ht="16.5" x14ac:dyDescent="0.3">
      <c r="A217" s="27" t="s">
        <v>83</v>
      </c>
      <c r="B217" s="22" t="s">
        <v>150</v>
      </c>
      <c r="C217" s="22" t="s">
        <v>100</v>
      </c>
      <c r="D217" s="27">
        <v>67420</v>
      </c>
      <c r="E217" s="22" t="s">
        <v>320</v>
      </c>
      <c r="F217" s="55">
        <v>1650000</v>
      </c>
      <c r="G217" s="55">
        <v>0</v>
      </c>
      <c r="H217" s="55">
        <v>0</v>
      </c>
      <c r="I217" s="55">
        <v>72800</v>
      </c>
      <c r="J217" s="55">
        <v>1577200</v>
      </c>
      <c r="K217" s="55">
        <v>1577200</v>
      </c>
      <c r="L217" s="55">
        <v>1577200</v>
      </c>
      <c r="M217" s="55">
        <v>480800</v>
      </c>
      <c r="N217" s="55">
        <v>480800</v>
      </c>
      <c r="O217" s="46">
        <f t="shared" si="3"/>
        <v>1</v>
      </c>
    </row>
    <row r="218" spans="1:15" ht="16.5" x14ac:dyDescent="0.3">
      <c r="A218" s="27" t="s">
        <v>83</v>
      </c>
      <c r="B218" s="22" t="s">
        <v>150</v>
      </c>
      <c r="C218" s="22" t="s">
        <v>100</v>
      </c>
      <c r="D218" s="27">
        <v>67430</v>
      </c>
      <c r="E218" s="22" t="s">
        <v>321</v>
      </c>
      <c r="F218" s="55">
        <v>300000</v>
      </c>
      <c r="G218" s="55">
        <v>0</v>
      </c>
      <c r="H218" s="55">
        <v>0</v>
      </c>
      <c r="I218" s="55">
        <v>100000</v>
      </c>
      <c r="J218" s="55">
        <v>200000</v>
      </c>
      <c r="K218" s="55">
        <v>0</v>
      </c>
      <c r="L218" s="55">
        <v>0</v>
      </c>
      <c r="M218" s="55">
        <v>0</v>
      </c>
      <c r="N218" s="55">
        <v>0</v>
      </c>
      <c r="O218" s="46">
        <f t="shared" si="3"/>
        <v>0</v>
      </c>
    </row>
    <row r="219" spans="1:15" ht="16.5" x14ac:dyDescent="0.3">
      <c r="A219" s="27" t="s">
        <v>83</v>
      </c>
      <c r="B219" s="22" t="s">
        <v>150</v>
      </c>
      <c r="C219" s="22" t="s">
        <v>100</v>
      </c>
      <c r="D219" s="27">
        <v>67990</v>
      </c>
      <c r="E219" s="22" t="s">
        <v>322</v>
      </c>
      <c r="F219" s="55">
        <v>500000</v>
      </c>
      <c r="G219" s="55">
        <v>0</v>
      </c>
      <c r="H219" s="55">
        <v>0</v>
      </c>
      <c r="I219" s="55">
        <v>432750</v>
      </c>
      <c r="J219" s="55">
        <v>67250</v>
      </c>
      <c r="K219" s="55">
        <v>0</v>
      </c>
      <c r="L219" s="55">
        <v>0</v>
      </c>
      <c r="M219" s="55">
        <v>0</v>
      </c>
      <c r="N219" s="55">
        <v>0</v>
      </c>
      <c r="O219" s="46">
        <f t="shared" si="3"/>
        <v>0</v>
      </c>
    </row>
    <row r="220" spans="1:15" ht="16.5" x14ac:dyDescent="0.3">
      <c r="A220" s="27" t="s">
        <v>83</v>
      </c>
      <c r="B220" s="22" t="s">
        <v>150</v>
      </c>
      <c r="C220" s="22" t="s">
        <v>100</v>
      </c>
      <c r="D220" s="27">
        <v>68021</v>
      </c>
      <c r="E220" s="22" t="s">
        <v>323</v>
      </c>
      <c r="F220" s="55">
        <v>500000</v>
      </c>
      <c r="G220" s="55">
        <v>0</v>
      </c>
      <c r="H220" s="55">
        <v>0</v>
      </c>
      <c r="I220" s="55">
        <v>300000</v>
      </c>
      <c r="J220" s="55">
        <v>200000</v>
      </c>
      <c r="K220" s="55">
        <v>8000</v>
      </c>
      <c r="L220" s="55">
        <v>8000</v>
      </c>
      <c r="M220" s="55">
        <v>8000</v>
      </c>
      <c r="N220" s="55">
        <v>8000</v>
      </c>
      <c r="O220" s="46">
        <f t="shared" si="3"/>
        <v>0.04</v>
      </c>
    </row>
    <row r="221" spans="1:15" ht="16.5" x14ac:dyDescent="0.3">
      <c r="A221" s="27" t="s">
        <v>83</v>
      </c>
      <c r="B221" s="22" t="s">
        <v>150</v>
      </c>
      <c r="C221" s="22" t="s">
        <v>100</v>
      </c>
      <c r="D221" s="27">
        <v>69112</v>
      </c>
      <c r="E221" s="22" t="s">
        <v>324</v>
      </c>
      <c r="F221" s="55">
        <v>15500000</v>
      </c>
      <c r="G221" s="55">
        <v>0</v>
      </c>
      <c r="H221" s="55">
        <v>0</v>
      </c>
      <c r="I221" s="55">
        <v>0</v>
      </c>
      <c r="J221" s="55">
        <v>15500000</v>
      </c>
      <c r="K221" s="55">
        <v>15500000</v>
      </c>
      <c r="L221" s="55">
        <v>15500000</v>
      </c>
      <c r="M221" s="55">
        <v>10704322</v>
      </c>
      <c r="N221" s="55">
        <v>8979823</v>
      </c>
      <c r="O221" s="46">
        <f t="shared" si="3"/>
        <v>1</v>
      </c>
    </row>
    <row r="222" spans="1:15" ht="16.5" x14ac:dyDescent="0.3">
      <c r="A222" s="27" t="s">
        <v>83</v>
      </c>
      <c r="B222" s="22" t="s">
        <v>150</v>
      </c>
      <c r="C222" s="22" t="s">
        <v>100</v>
      </c>
      <c r="D222" s="27">
        <v>69210</v>
      </c>
      <c r="E222" s="22" t="s">
        <v>325</v>
      </c>
      <c r="F222" s="55">
        <v>2100000</v>
      </c>
      <c r="G222" s="55">
        <v>0</v>
      </c>
      <c r="H222" s="55">
        <v>0</v>
      </c>
      <c r="I222" s="55">
        <v>0</v>
      </c>
      <c r="J222" s="55">
        <v>2100000</v>
      </c>
      <c r="K222" s="55">
        <v>2100000</v>
      </c>
      <c r="L222" s="55">
        <v>2100000</v>
      </c>
      <c r="M222" s="55">
        <v>815409</v>
      </c>
      <c r="N222" s="55">
        <v>815409</v>
      </c>
      <c r="O222" s="46">
        <f t="shared" si="3"/>
        <v>1</v>
      </c>
    </row>
    <row r="223" spans="1:15" ht="16.5" x14ac:dyDescent="0.3">
      <c r="A223" s="27" t="s">
        <v>83</v>
      </c>
      <c r="B223" s="22" t="s">
        <v>150</v>
      </c>
      <c r="C223" s="22" t="s">
        <v>101</v>
      </c>
      <c r="D223" s="27" t="s">
        <v>198</v>
      </c>
      <c r="E223" s="22" t="s">
        <v>199</v>
      </c>
      <c r="F223" s="55">
        <v>88750000</v>
      </c>
      <c r="G223" s="55">
        <v>132594073</v>
      </c>
      <c r="H223" s="55">
        <v>7901077</v>
      </c>
      <c r="I223" s="55">
        <v>9006813</v>
      </c>
      <c r="J223" s="55">
        <v>220238337</v>
      </c>
      <c r="K223" s="55">
        <v>184942699</v>
      </c>
      <c r="L223" s="55">
        <v>184942699</v>
      </c>
      <c r="M223" s="55">
        <v>114375211</v>
      </c>
      <c r="N223" s="55">
        <v>110590145</v>
      </c>
      <c r="O223" s="46">
        <f t="shared" si="3"/>
        <v>0.83973890068013002</v>
      </c>
    </row>
    <row r="224" spans="1:15" ht="16.5" x14ac:dyDescent="0.3">
      <c r="A224" s="27" t="s">
        <v>83</v>
      </c>
      <c r="B224" s="22" t="s">
        <v>150</v>
      </c>
      <c r="C224" s="22" t="s">
        <v>103</v>
      </c>
      <c r="D224" s="27">
        <v>193</v>
      </c>
      <c r="E224" s="22" t="s">
        <v>214</v>
      </c>
      <c r="F224" s="55">
        <v>0</v>
      </c>
      <c r="G224" s="55">
        <v>71294073</v>
      </c>
      <c r="H224" s="55">
        <v>0</v>
      </c>
      <c r="I224" s="55">
        <v>0</v>
      </c>
      <c r="J224" s="55">
        <v>71294073</v>
      </c>
      <c r="K224" s="55">
        <v>55781280</v>
      </c>
      <c r="L224" s="55">
        <v>55781280</v>
      </c>
      <c r="M224" s="55">
        <v>55781280</v>
      </c>
      <c r="N224" s="55">
        <v>55781280</v>
      </c>
      <c r="O224" s="46">
        <f t="shared" si="3"/>
        <v>0.78241118304462698</v>
      </c>
    </row>
    <row r="225" spans="1:15" ht="16.5" x14ac:dyDescent="0.3">
      <c r="A225" s="27" t="s">
        <v>83</v>
      </c>
      <c r="B225" s="22" t="s">
        <v>150</v>
      </c>
      <c r="C225" s="22" t="s">
        <v>103</v>
      </c>
      <c r="D225" s="27" t="s">
        <v>202</v>
      </c>
      <c r="E225" s="22" t="s">
        <v>203</v>
      </c>
      <c r="F225" s="55">
        <v>88750000</v>
      </c>
      <c r="G225" s="55">
        <v>59112364</v>
      </c>
      <c r="H225" s="55">
        <v>7501077</v>
      </c>
      <c r="I225" s="55">
        <v>9006813</v>
      </c>
      <c r="J225" s="55">
        <v>146356628</v>
      </c>
      <c r="K225" s="55">
        <v>128899389</v>
      </c>
      <c r="L225" s="55">
        <v>128899389</v>
      </c>
      <c r="M225" s="55">
        <v>58331901</v>
      </c>
      <c r="N225" s="55">
        <v>54546835</v>
      </c>
      <c r="O225" s="46">
        <f t="shared" si="3"/>
        <v>0.88072122705641998</v>
      </c>
    </row>
    <row r="226" spans="1:15" ht="16.5" x14ac:dyDescent="0.3">
      <c r="A226" s="27" t="s">
        <v>83</v>
      </c>
      <c r="B226" s="22" t="s">
        <v>150</v>
      </c>
      <c r="C226" s="22" t="s">
        <v>103</v>
      </c>
      <c r="D226" s="27" t="s">
        <v>207</v>
      </c>
      <c r="E226" s="22" t="s">
        <v>208</v>
      </c>
      <c r="F226" s="55">
        <v>0</v>
      </c>
      <c r="G226" s="55">
        <v>2187636</v>
      </c>
      <c r="H226" s="55">
        <v>400000</v>
      </c>
      <c r="I226" s="55">
        <v>0</v>
      </c>
      <c r="J226" s="55">
        <v>2587636</v>
      </c>
      <c r="K226" s="55">
        <v>262030</v>
      </c>
      <c r="L226" s="55">
        <v>262030</v>
      </c>
      <c r="M226" s="55">
        <v>262030</v>
      </c>
      <c r="N226" s="55">
        <v>262030</v>
      </c>
      <c r="O226" s="46">
        <f t="shared" si="3"/>
        <v>0.10126231046406836</v>
      </c>
    </row>
    <row r="227" spans="1:15" ht="16.5" x14ac:dyDescent="0.3">
      <c r="A227" s="27" t="s">
        <v>83</v>
      </c>
      <c r="B227" s="22" t="s">
        <v>150</v>
      </c>
      <c r="C227" s="22" t="s">
        <v>104</v>
      </c>
      <c r="D227" s="27" t="s">
        <v>204</v>
      </c>
      <c r="E227" s="22" t="s">
        <v>205</v>
      </c>
      <c r="F227" s="55">
        <v>88750000</v>
      </c>
      <c r="G227" s="55">
        <v>132594073</v>
      </c>
      <c r="H227" s="55">
        <v>7901077</v>
      </c>
      <c r="I227" s="55">
        <v>9006813</v>
      </c>
      <c r="J227" s="55">
        <v>220238337</v>
      </c>
      <c r="K227" s="55">
        <v>184942699</v>
      </c>
      <c r="L227" s="55">
        <v>184942699</v>
      </c>
      <c r="M227" s="55">
        <v>114375211</v>
      </c>
      <c r="N227" s="55">
        <v>110590145</v>
      </c>
      <c r="O227" s="46">
        <f t="shared" si="3"/>
        <v>0.83973890068013002</v>
      </c>
    </row>
    <row r="228" spans="1:15" ht="16.5" x14ac:dyDescent="0.3">
      <c r="A228" s="27" t="s">
        <v>84</v>
      </c>
      <c r="B228" s="22" t="s">
        <v>151</v>
      </c>
      <c r="C228" s="22" t="s">
        <v>100</v>
      </c>
      <c r="D228" s="27">
        <v>71199</v>
      </c>
      <c r="E228" s="22" t="s">
        <v>326</v>
      </c>
      <c r="F228" s="55">
        <v>718487</v>
      </c>
      <c r="G228" s="55">
        <v>3970822</v>
      </c>
      <c r="H228" s="55">
        <v>21873000</v>
      </c>
      <c r="I228" s="55">
        <v>0</v>
      </c>
      <c r="J228" s="55">
        <v>26562309</v>
      </c>
      <c r="K228" s="55">
        <v>24812309</v>
      </c>
      <c r="L228" s="55">
        <v>24812309</v>
      </c>
      <c r="M228" s="55">
        <v>9886590</v>
      </c>
      <c r="N228" s="55">
        <v>9886590</v>
      </c>
      <c r="O228" s="46">
        <f t="shared" si="3"/>
        <v>0.93411717332254507</v>
      </c>
    </row>
    <row r="229" spans="1:15" ht="16.5" x14ac:dyDescent="0.3">
      <c r="A229" s="27" t="s">
        <v>84</v>
      </c>
      <c r="B229" s="22" t="s">
        <v>151</v>
      </c>
      <c r="C229" s="22" t="s">
        <v>100</v>
      </c>
      <c r="D229" s="27">
        <v>71347</v>
      </c>
      <c r="E229" s="22" t="s">
        <v>327</v>
      </c>
      <c r="F229" s="55">
        <v>0</v>
      </c>
      <c r="G229" s="55">
        <v>450000</v>
      </c>
      <c r="H229" s="55">
        <v>0</v>
      </c>
      <c r="I229" s="55">
        <v>0</v>
      </c>
      <c r="J229" s="55">
        <v>450000</v>
      </c>
      <c r="K229" s="55">
        <v>0</v>
      </c>
      <c r="L229" s="55">
        <v>0</v>
      </c>
      <c r="M229" s="55">
        <v>0</v>
      </c>
      <c r="N229" s="55">
        <v>0</v>
      </c>
      <c r="O229" s="46">
        <f t="shared" si="3"/>
        <v>0</v>
      </c>
    </row>
    <row r="230" spans="1:15" ht="16.5" x14ac:dyDescent="0.3">
      <c r="A230" s="27" t="s">
        <v>84</v>
      </c>
      <c r="B230" s="22" t="s">
        <v>151</v>
      </c>
      <c r="C230" s="22" t="s">
        <v>100</v>
      </c>
      <c r="D230" s="27">
        <v>71351</v>
      </c>
      <c r="E230" s="22" t="s">
        <v>328</v>
      </c>
      <c r="F230" s="55">
        <v>0</v>
      </c>
      <c r="G230" s="55">
        <v>3000000</v>
      </c>
      <c r="H230" s="55">
        <v>0</v>
      </c>
      <c r="I230" s="55">
        <v>1620552</v>
      </c>
      <c r="J230" s="55">
        <v>1379448</v>
      </c>
      <c r="K230" s="55">
        <v>1379448</v>
      </c>
      <c r="L230" s="55">
        <v>0</v>
      </c>
      <c r="M230" s="55">
        <v>0</v>
      </c>
      <c r="N230" s="55">
        <v>0</v>
      </c>
      <c r="O230" s="46">
        <f t="shared" si="3"/>
        <v>0</v>
      </c>
    </row>
    <row r="231" spans="1:15" ht="16.5" x14ac:dyDescent="0.3">
      <c r="A231" s="27" t="s">
        <v>84</v>
      </c>
      <c r="B231" s="22" t="s">
        <v>151</v>
      </c>
      <c r="C231" s="22" t="s">
        <v>100</v>
      </c>
      <c r="D231" s="27">
        <v>71354</v>
      </c>
      <c r="E231" s="22" t="s">
        <v>329</v>
      </c>
      <c r="F231" s="55">
        <v>0</v>
      </c>
      <c r="G231" s="55">
        <v>3500000</v>
      </c>
      <c r="H231" s="55">
        <v>1450259</v>
      </c>
      <c r="I231" s="55">
        <v>712703</v>
      </c>
      <c r="J231" s="55">
        <v>4237556</v>
      </c>
      <c r="K231" s="55">
        <v>4237556</v>
      </c>
      <c r="L231" s="55">
        <v>1450259</v>
      </c>
      <c r="M231" s="55">
        <v>650259</v>
      </c>
      <c r="N231" s="55">
        <v>0</v>
      </c>
      <c r="O231" s="46">
        <f t="shared" si="3"/>
        <v>0.34223948898846412</v>
      </c>
    </row>
    <row r="232" spans="1:15" ht="16.5" x14ac:dyDescent="0.3">
      <c r="A232" s="27" t="s">
        <v>84</v>
      </c>
      <c r="B232" s="22" t="s">
        <v>151</v>
      </c>
      <c r="C232" s="22" t="s">
        <v>100</v>
      </c>
      <c r="D232" s="27">
        <v>71355</v>
      </c>
      <c r="E232" s="22" t="s">
        <v>330</v>
      </c>
      <c r="F232" s="55">
        <v>0</v>
      </c>
      <c r="G232" s="55">
        <v>82000000</v>
      </c>
      <c r="H232" s="55">
        <v>4243025</v>
      </c>
      <c r="I232" s="55">
        <v>3451411</v>
      </c>
      <c r="J232" s="55">
        <v>82791614</v>
      </c>
      <c r="K232" s="55">
        <v>82791614</v>
      </c>
      <c r="L232" s="55">
        <v>4243025</v>
      </c>
      <c r="M232" s="55">
        <v>4243025</v>
      </c>
      <c r="N232" s="55">
        <v>0</v>
      </c>
      <c r="O232" s="46">
        <f t="shared" si="3"/>
        <v>5.1249453839612304E-2</v>
      </c>
    </row>
    <row r="233" spans="1:15" ht="16.5" x14ac:dyDescent="0.3">
      <c r="A233" s="27" t="s">
        <v>84</v>
      </c>
      <c r="B233" s="22" t="s">
        <v>151</v>
      </c>
      <c r="C233" s="22" t="s">
        <v>100</v>
      </c>
      <c r="D233" s="27">
        <v>71356</v>
      </c>
      <c r="E233" s="22" t="s">
        <v>331</v>
      </c>
      <c r="F233" s="55">
        <v>0</v>
      </c>
      <c r="G233" s="55">
        <v>4000000</v>
      </c>
      <c r="H233" s="55">
        <v>3200000</v>
      </c>
      <c r="I233" s="55">
        <v>4000000</v>
      </c>
      <c r="J233" s="55">
        <v>3200000</v>
      </c>
      <c r="K233" s="55">
        <v>3200000</v>
      </c>
      <c r="L233" s="55">
        <v>3200000</v>
      </c>
      <c r="M233" s="55">
        <v>0</v>
      </c>
      <c r="N233" s="55">
        <v>0</v>
      </c>
      <c r="O233" s="46">
        <f t="shared" si="3"/>
        <v>1</v>
      </c>
    </row>
    <row r="234" spans="1:15" ht="16.5" x14ac:dyDescent="0.3">
      <c r="A234" s="27" t="s">
        <v>84</v>
      </c>
      <c r="B234" s="22" t="s">
        <v>151</v>
      </c>
      <c r="C234" s="22" t="s">
        <v>100</v>
      </c>
      <c r="D234" s="27">
        <v>71359</v>
      </c>
      <c r="E234" s="22" t="s">
        <v>332</v>
      </c>
      <c r="F234" s="55">
        <v>0</v>
      </c>
      <c r="G234" s="55">
        <v>3144065</v>
      </c>
      <c r="H234" s="55">
        <v>0</v>
      </c>
      <c r="I234" s="55">
        <v>0</v>
      </c>
      <c r="J234" s="55">
        <v>3144065</v>
      </c>
      <c r="K234" s="55">
        <v>3144065</v>
      </c>
      <c r="L234" s="55">
        <v>3144065</v>
      </c>
      <c r="M234" s="55">
        <v>3144065</v>
      </c>
      <c r="N234" s="55">
        <v>3144065</v>
      </c>
      <c r="O234" s="46">
        <f t="shared" si="3"/>
        <v>1</v>
      </c>
    </row>
    <row r="235" spans="1:15" ht="16.5" x14ac:dyDescent="0.3">
      <c r="A235" s="27" t="s">
        <v>84</v>
      </c>
      <c r="B235" s="22" t="s">
        <v>151</v>
      </c>
      <c r="C235" s="22" t="s">
        <v>100</v>
      </c>
      <c r="D235" s="27">
        <v>72112</v>
      </c>
      <c r="E235" s="22" t="s">
        <v>333</v>
      </c>
      <c r="F235" s="55">
        <v>257000000</v>
      </c>
      <c r="G235" s="55">
        <v>0</v>
      </c>
      <c r="H235" s="55">
        <v>0</v>
      </c>
      <c r="I235" s="55">
        <v>0</v>
      </c>
      <c r="J235" s="55">
        <v>257000000</v>
      </c>
      <c r="K235" s="55">
        <v>257000000</v>
      </c>
      <c r="L235" s="55">
        <v>257000000</v>
      </c>
      <c r="M235" s="55">
        <v>133166859</v>
      </c>
      <c r="N235" s="55">
        <v>133166859</v>
      </c>
      <c r="O235" s="46">
        <f t="shared" si="3"/>
        <v>1</v>
      </c>
    </row>
    <row r="236" spans="1:15" ht="16.5" x14ac:dyDescent="0.3">
      <c r="A236" s="27" t="s">
        <v>84</v>
      </c>
      <c r="B236" s="22" t="s">
        <v>151</v>
      </c>
      <c r="C236" s="22" t="s">
        <v>100</v>
      </c>
      <c r="D236" s="27">
        <v>73125</v>
      </c>
      <c r="E236" s="22" t="s">
        <v>334</v>
      </c>
      <c r="F236" s="55">
        <v>1800000</v>
      </c>
      <c r="G236" s="55">
        <v>0</v>
      </c>
      <c r="H236" s="55">
        <v>0</v>
      </c>
      <c r="I236" s="55">
        <v>0</v>
      </c>
      <c r="J236" s="55">
        <v>1800000</v>
      </c>
      <c r="K236" s="55">
        <v>1800000</v>
      </c>
      <c r="L236" s="55">
        <v>1800000</v>
      </c>
      <c r="M236" s="55">
        <v>416500</v>
      </c>
      <c r="N236" s="55">
        <v>416500</v>
      </c>
      <c r="O236" s="46">
        <f t="shared" si="3"/>
        <v>1</v>
      </c>
    </row>
    <row r="237" spans="1:15" ht="16.5" x14ac:dyDescent="0.3">
      <c r="A237" s="27" t="s">
        <v>84</v>
      </c>
      <c r="B237" s="22" t="s">
        <v>151</v>
      </c>
      <c r="C237" s="22" t="s">
        <v>101</v>
      </c>
      <c r="D237" s="27" t="s">
        <v>198</v>
      </c>
      <c r="E237" s="22" t="s">
        <v>199</v>
      </c>
      <c r="F237" s="55">
        <v>259518487</v>
      </c>
      <c r="G237" s="55">
        <v>100064887</v>
      </c>
      <c r="H237" s="55">
        <v>30766284</v>
      </c>
      <c r="I237" s="55">
        <v>9784666</v>
      </c>
      <c r="J237" s="55">
        <v>380564992</v>
      </c>
      <c r="K237" s="55">
        <v>378364992</v>
      </c>
      <c r="L237" s="55">
        <v>295649658</v>
      </c>
      <c r="M237" s="55">
        <v>151507298</v>
      </c>
      <c r="N237" s="55">
        <v>146614014</v>
      </c>
      <c r="O237" s="46">
        <f t="shared" si="3"/>
        <v>0.77687034860000992</v>
      </c>
    </row>
    <row r="238" spans="1:15" ht="16.5" x14ac:dyDescent="0.3">
      <c r="A238" s="27" t="s">
        <v>84</v>
      </c>
      <c r="B238" s="22" t="s">
        <v>151</v>
      </c>
      <c r="C238" s="22" t="s">
        <v>103</v>
      </c>
      <c r="D238" s="27">
        <v>193</v>
      </c>
      <c r="E238" s="22" t="s">
        <v>214</v>
      </c>
      <c r="F238" s="55">
        <v>0</v>
      </c>
      <c r="G238" s="55">
        <v>3144065</v>
      </c>
      <c r="H238" s="55">
        <v>0</v>
      </c>
      <c r="I238" s="55">
        <v>0</v>
      </c>
      <c r="J238" s="55">
        <v>3144065</v>
      </c>
      <c r="K238" s="55">
        <v>3144065</v>
      </c>
      <c r="L238" s="55">
        <v>3144065</v>
      </c>
      <c r="M238" s="55">
        <v>3144065</v>
      </c>
      <c r="N238" s="55">
        <v>3144065</v>
      </c>
      <c r="O238" s="46">
        <f t="shared" si="3"/>
        <v>1</v>
      </c>
    </row>
    <row r="239" spans="1:15" ht="16.5" x14ac:dyDescent="0.3">
      <c r="A239" s="27" t="s">
        <v>84</v>
      </c>
      <c r="B239" s="22" t="s">
        <v>151</v>
      </c>
      <c r="C239" s="22" t="s">
        <v>103</v>
      </c>
      <c r="D239" s="27" t="s">
        <v>202</v>
      </c>
      <c r="E239" s="22" t="s">
        <v>203</v>
      </c>
      <c r="F239" s="55">
        <v>259518487</v>
      </c>
      <c r="G239" s="55">
        <v>2000000</v>
      </c>
      <c r="H239" s="55">
        <v>30766284</v>
      </c>
      <c r="I239" s="55">
        <v>0</v>
      </c>
      <c r="J239" s="55">
        <v>292284771</v>
      </c>
      <c r="K239" s="55">
        <v>292284771</v>
      </c>
      <c r="L239" s="55">
        <v>292284771</v>
      </c>
      <c r="M239" s="55">
        <v>148142411</v>
      </c>
      <c r="N239" s="55">
        <v>143249127</v>
      </c>
      <c r="O239" s="46">
        <f t="shared" si="3"/>
        <v>1</v>
      </c>
    </row>
    <row r="240" spans="1:15" ht="16.5" x14ac:dyDescent="0.3">
      <c r="A240" s="27" t="s">
        <v>84</v>
      </c>
      <c r="B240" s="22" t="s">
        <v>151</v>
      </c>
      <c r="C240" s="22" t="s">
        <v>103</v>
      </c>
      <c r="D240" s="27" t="s">
        <v>207</v>
      </c>
      <c r="E240" s="22" t="s">
        <v>208</v>
      </c>
      <c r="F240" s="55">
        <v>0</v>
      </c>
      <c r="G240" s="55">
        <v>94700000</v>
      </c>
      <c r="H240" s="55">
        <v>0</v>
      </c>
      <c r="I240" s="55">
        <v>9784666</v>
      </c>
      <c r="J240" s="55">
        <v>84915334</v>
      </c>
      <c r="K240" s="55">
        <v>82715334</v>
      </c>
      <c r="L240" s="55">
        <v>0</v>
      </c>
      <c r="M240" s="55">
        <v>0</v>
      </c>
      <c r="N240" s="55">
        <v>0</v>
      </c>
      <c r="O240" s="46">
        <f t="shared" si="3"/>
        <v>0</v>
      </c>
    </row>
    <row r="241" spans="1:15" ht="16.5" x14ac:dyDescent="0.3">
      <c r="A241" s="27" t="s">
        <v>84</v>
      </c>
      <c r="B241" s="22" t="s">
        <v>151</v>
      </c>
      <c r="C241" s="22" t="s">
        <v>103</v>
      </c>
      <c r="D241" s="27" t="s">
        <v>212</v>
      </c>
      <c r="E241" s="22" t="s">
        <v>213</v>
      </c>
      <c r="F241" s="55">
        <v>0</v>
      </c>
      <c r="G241" s="55">
        <v>220822</v>
      </c>
      <c r="H241" s="55">
        <v>0</v>
      </c>
      <c r="I241" s="55">
        <v>0</v>
      </c>
      <c r="J241" s="55">
        <v>220822</v>
      </c>
      <c r="K241" s="55">
        <v>220822</v>
      </c>
      <c r="L241" s="55">
        <v>220822</v>
      </c>
      <c r="M241" s="55">
        <v>220822</v>
      </c>
      <c r="N241" s="55">
        <v>220822</v>
      </c>
      <c r="O241" s="46">
        <f t="shared" si="3"/>
        <v>1</v>
      </c>
    </row>
    <row r="242" spans="1:15" ht="16.5" x14ac:dyDescent="0.3">
      <c r="A242" s="27" t="s">
        <v>84</v>
      </c>
      <c r="B242" s="22" t="s">
        <v>151</v>
      </c>
      <c r="C242" s="22" t="s">
        <v>104</v>
      </c>
      <c r="D242" s="27" t="s">
        <v>204</v>
      </c>
      <c r="E242" s="22" t="s">
        <v>205</v>
      </c>
      <c r="F242" s="55">
        <v>259518487</v>
      </c>
      <c r="G242" s="55">
        <v>100064887</v>
      </c>
      <c r="H242" s="55">
        <v>30766284</v>
      </c>
      <c r="I242" s="55">
        <v>9784666</v>
      </c>
      <c r="J242" s="55">
        <v>380564992</v>
      </c>
      <c r="K242" s="55">
        <v>378364992</v>
      </c>
      <c r="L242" s="55">
        <v>295649658</v>
      </c>
      <c r="M242" s="55">
        <v>151507298</v>
      </c>
      <c r="N242" s="55">
        <v>146614014</v>
      </c>
      <c r="O242" s="46">
        <f t="shared" si="3"/>
        <v>0.77687034860000992</v>
      </c>
    </row>
    <row r="243" spans="1:15" ht="16.5" x14ac:dyDescent="0.3">
      <c r="A243" s="27" t="s">
        <v>85</v>
      </c>
      <c r="B243" s="22" t="s">
        <v>99</v>
      </c>
      <c r="C243" s="22" t="s">
        <v>100</v>
      </c>
      <c r="D243" s="27">
        <v>81211</v>
      </c>
      <c r="E243" s="22" t="s">
        <v>335</v>
      </c>
      <c r="F243" s="55">
        <v>0</v>
      </c>
      <c r="G243" s="55">
        <v>0</v>
      </c>
      <c r="H243" s="55">
        <v>2284800</v>
      </c>
      <c r="I243" s="55">
        <v>0</v>
      </c>
      <c r="J243" s="55">
        <v>2284800</v>
      </c>
      <c r="K243" s="55">
        <v>2284800</v>
      </c>
      <c r="L243" s="55">
        <v>0</v>
      </c>
      <c r="M243" s="55">
        <v>0</v>
      </c>
      <c r="N243" s="55">
        <v>0</v>
      </c>
      <c r="O243" s="46">
        <f t="shared" si="3"/>
        <v>0</v>
      </c>
    </row>
    <row r="244" spans="1:15" ht="16.5" x14ac:dyDescent="0.3">
      <c r="A244" s="27" t="s">
        <v>85</v>
      </c>
      <c r="B244" s="22" t="s">
        <v>99</v>
      </c>
      <c r="C244" s="22" t="s">
        <v>100</v>
      </c>
      <c r="D244" s="27">
        <v>82120</v>
      </c>
      <c r="E244" s="22" t="s">
        <v>336</v>
      </c>
      <c r="F244" s="55">
        <v>78858688</v>
      </c>
      <c r="G244" s="55">
        <v>72879053</v>
      </c>
      <c r="H244" s="55">
        <v>0</v>
      </c>
      <c r="I244" s="55">
        <v>0</v>
      </c>
      <c r="J244" s="55">
        <v>151737741</v>
      </c>
      <c r="K244" s="55">
        <v>140937743</v>
      </c>
      <c r="L244" s="55">
        <v>140937743</v>
      </c>
      <c r="M244" s="55">
        <v>84297478</v>
      </c>
      <c r="N244" s="55">
        <v>84297478</v>
      </c>
      <c r="O244" s="46">
        <f t="shared" si="3"/>
        <v>0.92882457634584137</v>
      </c>
    </row>
    <row r="245" spans="1:15" ht="16.5" x14ac:dyDescent="0.3">
      <c r="A245" s="27" t="s">
        <v>85</v>
      </c>
      <c r="B245" s="22" t="s">
        <v>99</v>
      </c>
      <c r="C245" s="22" t="s">
        <v>100</v>
      </c>
      <c r="D245" s="27">
        <v>82130</v>
      </c>
      <c r="E245" s="22" t="s">
        <v>337</v>
      </c>
      <c r="F245" s="55">
        <v>850000</v>
      </c>
      <c r="G245" s="55">
        <v>0</v>
      </c>
      <c r="H245" s="55">
        <v>0</v>
      </c>
      <c r="I245" s="55">
        <v>0</v>
      </c>
      <c r="J245" s="55">
        <v>850000</v>
      </c>
      <c r="K245" s="55">
        <v>0</v>
      </c>
      <c r="L245" s="55">
        <v>0</v>
      </c>
      <c r="M245" s="55">
        <v>0</v>
      </c>
      <c r="N245" s="55">
        <v>0</v>
      </c>
      <c r="O245" s="46">
        <f t="shared" si="3"/>
        <v>0</v>
      </c>
    </row>
    <row r="246" spans="1:15" ht="16.5" x14ac:dyDescent="0.3">
      <c r="A246" s="27" t="s">
        <v>85</v>
      </c>
      <c r="B246" s="22" t="s">
        <v>99</v>
      </c>
      <c r="C246" s="22" t="s">
        <v>100</v>
      </c>
      <c r="D246" s="27">
        <v>82210</v>
      </c>
      <c r="E246" s="22" t="s">
        <v>338</v>
      </c>
      <c r="F246" s="55">
        <v>41282436</v>
      </c>
      <c r="G246" s="55">
        <v>13168241</v>
      </c>
      <c r="H246" s="55">
        <v>0</v>
      </c>
      <c r="I246" s="55">
        <v>0</v>
      </c>
      <c r="J246" s="55">
        <v>54450677</v>
      </c>
      <c r="K246" s="55">
        <v>40393578</v>
      </c>
      <c r="L246" s="55">
        <v>40393578</v>
      </c>
      <c r="M246" s="55">
        <v>23192563</v>
      </c>
      <c r="N246" s="55">
        <v>23192563</v>
      </c>
      <c r="O246" s="46">
        <f t="shared" si="3"/>
        <v>0.74183793894794003</v>
      </c>
    </row>
    <row r="247" spans="1:15" ht="16.5" x14ac:dyDescent="0.3">
      <c r="A247" s="27" t="s">
        <v>85</v>
      </c>
      <c r="B247" s="22" t="s">
        <v>99</v>
      </c>
      <c r="C247" s="22" t="s">
        <v>100</v>
      </c>
      <c r="D247" s="27">
        <v>82221</v>
      </c>
      <c r="E247" s="22" t="s">
        <v>339</v>
      </c>
      <c r="F247" s="55">
        <v>0</v>
      </c>
      <c r="G247" s="55">
        <v>35420000</v>
      </c>
      <c r="H247" s="55">
        <v>0</v>
      </c>
      <c r="I247" s="55">
        <v>10028632</v>
      </c>
      <c r="J247" s="55">
        <v>25391368</v>
      </c>
      <c r="K247" s="55">
        <v>17420000</v>
      </c>
      <c r="L247" s="55">
        <v>17420000</v>
      </c>
      <c r="M247" s="55">
        <v>17420000</v>
      </c>
      <c r="N247" s="55">
        <v>17420000</v>
      </c>
      <c r="O247" s="46">
        <f t="shared" si="3"/>
        <v>0.68605992398676585</v>
      </c>
    </row>
    <row r="248" spans="1:15" ht="16.5" x14ac:dyDescent="0.3">
      <c r="A248" s="27" t="s">
        <v>85</v>
      </c>
      <c r="B248" s="22" t="s">
        <v>99</v>
      </c>
      <c r="C248" s="22" t="s">
        <v>100</v>
      </c>
      <c r="D248" s="27">
        <v>83111</v>
      </c>
      <c r="E248" s="22" t="s">
        <v>340</v>
      </c>
      <c r="F248" s="55">
        <v>98752500</v>
      </c>
      <c r="G248" s="55">
        <v>13480500</v>
      </c>
      <c r="H248" s="55">
        <v>0</v>
      </c>
      <c r="I248" s="55">
        <v>0</v>
      </c>
      <c r="J248" s="55">
        <v>112233000</v>
      </c>
      <c r="K248" s="55">
        <v>98752500</v>
      </c>
      <c r="L248" s="55">
        <v>98752500</v>
      </c>
      <c r="M248" s="55">
        <v>63954000</v>
      </c>
      <c r="N248" s="55">
        <v>63954000</v>
      </c>
      <c r="O248" s="46">
        <f t="shared" si="3"/>
        <v>0.87988826815642462</v>
      </c>
    </row>
    <row r="249" spans="1:15" ht="16.5" x14ac:dyDescent="0.3">
      <c r="A249" s="27" t="s">
        <v>85</v>
      </c>
      <c r="B249" s="22" t="s">
        <v>99</v>
      </c>
      <c r="C249" s="22" t="s">
        <v>100</v>
      </c>
      <c r="D249" s="27">
        <v>83113</v>
      </c>
      <c r="E249" s="22" t="s">
        <v>341</v>
      </c>
      <c r="F249" s="55">
        <v>0</v>
      </c>
      <c r="G249" s="55">
        <v>0</v>
      </c>
      <c r="H249" s="55">
        <v>4500000</v>
      </c>
      <c r="I249" s="55">
        <v>0</v>
      </c>
      <c r="J249" s="55">
        <v>4500000</v>
      </c>
      <c r="K249" s="55">
        <v>0</v>
      </c>
      <c r="L249" s="55">
        <v>0</v>
      </c>
      <c r="M249" s="55">
        <v>0</v>
      </c>
      <c r="N249" s="55">
        <v>0</v>
      </c>
      <c r="O249" s="46">
        <f t="shared" si="3"/>
        <v>0</v>
      </c>
    </row>
    <row r="250" spans="1:15" ht="16.5" x14ac:dyDescent="0.3">
      <c r="A250" s="27" t="s">
        <v>85</v>
      </c>
      <c r="B250" s="22" t="s">
        <v>99</v>
      </c>
      <c r="C250" s="22" t="s">
        <v>100</v>
      </c>
      <c r="D250" s="27">
        <v>83115</v>
      </c>
      <c r="E250" s="22" t="s">
        <v>342</v>
      </c>
      <c r="F250" s="55">
        <v>0</v>
      </c>
      <c r="G250" s="55">
        <v>245911200</v>
      </c>
      <c r="H250" s="55">
        <v>0</v>
      </c>
      <c r="I250" s="55">
        <v>0</v>
      </c>
      <c r="J250" s="55">
        <v>245911200</v>
      </c>
      <c r="K250" s="55">
        <v>149688000</v>
      </c>
      <c r="L250" s="55">
        <v>149688000</v>
      </c>
      <c r="M250" s="55">
        <v>89480500</v>
      </c>
      <c r="N250" s="55">
        <v>83160000</v>
      </c>
      <c r="O250" s="46">
        <f t="shared" si="3"/>
        <v>0.6087075334510994</v>
      </c>
    </row>
    <row r="251" spans="1:15" ht="16.5" x14ac:dyDescent="0.3">
      <c r="A251" s="27" t="s">
        <v>85</v>
      </c>
      <c r="B251" s="22" t="s">
        <v>99</v>
      </c>
      <c r="C251" s="22" t="s">
        <v>100</v>
      </c>
      <c r="D251" s="27">
        <v>83117</v>
      </c>
      <c r="E251" s="22" t="s">
        <v>343</v>
      </c>
      <c r="F251" s="55">
        <v>28638225</v>
      </c>
      <c r="G251" s="55">
        <v>50594620</v>
      </c>
      <c r="H251" s="55">
        <v>180000</v>
      </c>
      <c r="I251" s="55">
        <v>0</v>
      </c>
      <c r="J251" s="55">
        <v>79412845</v>
      </c>
      <c r="K251" s="55">
        <v>65968380</v>
      </c>
      <c r="L251" s="55">
        <v>65968380</v>
      </c>
      <c r="M251" s="55">
        <v>24251853</v>
      </c>
      <c r="N251" s="55">
        <v>24251853</v>
      </c>
      <c r="O251" s="46">
        <f t="shared" si="3"/>
        <v>0.83070163271445574</v>
      </c>
    </row>
    <row r="252" spans="1:15" ht="16.5" x14ac:dyDescent="0.3">
      <c r="A252" s="27" t="s">
        <v>85</v>
      </c>
      <c r="B252" s="22" t="s">
        <v>99</v>
      </c>
      <c r="C252" s="22" t="s">
        <v>100</v>
      </c>
      <c r="D252" s="27">
        <v>83118</v>
      </c>
      <c r="E252" s="22" t="s">
        <v>344</v>
      </c>
      <c r="F252" s="55">
        <v>0</v>
      </c>
      <c r="G252" s="55">
        <v>18000000</v>
      </c>
      <c r="H252" s="55">
        <v>0</v>
      </c>
      <c r="I252" s="55">
        <v>0</v>
      </c>
      <c r="J252" s="55">
        <v>18000000</v>
      </c>
      <c r="K252" s="55">
        <v>0</v>
      </c>
      <c r="L252" s="55">
        <v>0</v>
      </c>
      <c r="M252" s="55">
        <v>0</v>
      </c>
      <c r="N252" s="55">
        <v>0</v>
      </c>
      <c r="O252" s="46">
        <f t="shared" si="3"/>
        <v>0</v>
      </c>
    </row>
    <row r="253" spans="1:15" ht="16.5" x14ac:dyDescent="0.3">
      <c r="A253" s="27" t="s">
        <v>85</v>
      </c>
      <c r="B253" s="22" t="s">
        <v>99</v>
      </c>
      <c r="C253" s="22" t="s">
        <v>100</v>
      </c>
      <c r="D253" s="27">
        <v>83121</v>
      </c>
      <c r="E253" s="22" t="s">
        <v>345</v>
      </c>
      <c r="F253" s="55">
        <v>0</v>
      </c>
      <c r="G253" s="55">
        <v>243361398</v>
      </c>
      <c r="H253" s="55">
        <v>0</v>
      </c>
      <c r="I253" s="55">
        <v>0</v>
      </c>
      <c r="J253" s="55">
        <v>243361398</v>
      </c>
      <c r="K253" s="55">
        <v>221907798</v>
      </c>
      <c r="L253" s="55">
        <v>181043798</v>
      </c>
      <c r="M253" s="55">
        <v>181043798</v>
      </c>
      <c r="N253" s="55">
        <v>181043798</v>
      </c>
      <c r="O253" s="46">
        <f t="shared" si="3"/>
        <v>0.74392980763530947</v>
      </c>
    </row>
    <row r="254" spans="1:15" ht="16.5" x14ac:dyDescent="0.3">
      <c r="A254" s="27" t="s">
        <v>85</v>
      </c>
      <c r="B254" s="22" t="s">
        <v>99</v>
      </c>
      <c r="C254" s="22" t="s">
        <v>100</v>
      </c>
      <c r="D254" s="27">
        <v>83132</v>
      </c>
      <c r="E254" s="22" t="s">
        <v>346</v>
      </c>
      <c r="F254" s="55">
        <v>0</v>
      </c>
      <c r="G254" s="55">
        <v>16364700</v>
      </c>
      <c r="H254" s="55">
        <v>0</v>
      </c>
      <c r="I254" s="55">
        <v>0</v>
      </c>
      <c r="J254" s="55">
        <v>16364700</v>
      </c>
      <c r="K254" s="55">
        <v>0</v>
      </c>
      <c r="L254" s="55">
        <v>0</v>
      </c>
      <c r="M254" s="55">
        <v>0</v>
      </c>
      <c r="N254" s="55">
        <v>0</v>
      </c>
      <c r="O254" s="46">
        <f t="shared" si="3"/>
        <v>0</v>
      </c>
    </row>
    <row r="255" spans="1:15" ht="16.5" x14ac:dyDescent="0.3">
      <c r="A255" s="27" t="s">
        <v>85</v>
      </c>
      <c r="B255" s="22" t="s">
        <v>99</v>
      </c>
      <c r="C255" s="22" t="s">
        <v>100</v>
      </c>
      <c r="D255" s="27">
        <v>83141</v>
      </c>
      <c r="E255" s="22" t="s">
        <v>347</v>
      </c>
      <c r="F255" s="55">
        <v>12105400</v>
      </c>
      <c r="G255" s="55">
        <v>0</v>
      </c>
      <c r="H255" s="55">
        <v>0</v>
      </c>
      <c r="I255" s="55">
        <v>0</v>
      </c>
      <c r="J255" s="55">
        <v>12105400</v>
      </c>
      <c r="K255" s="55">
        <v>12105400</v>
      </c>
      <c r="L255" s="55">
        <v>12105400</v>
      </c>
      <c r="M255" s="55">
        <v>6509944</v>
      </c>
      <c r="N255" s="55">
        <v>5390853</v>
      </c>
      <c r="O255" s="46">
        <f t="shared" si="3"/>
        <v>1</v>
      </c>
    </row>
    <row r="256" spans="1:15" ht="16.5" x14ac:dyDescent="0.3">
      <c r="A256" s="27" t="s">
        <v>85</v>
      </c>
      <c r="B256" s="22" t="s">
        <v>99</v>
      </c>
      <c r="C256" s="22" t="s">
        <v>100</v>
      </c>
      <c r="D256" s="27">
        <v>83143</v>
      </c>
      <c r="E256" s="22" t="s">
        <v>348</v>
      </c>
      <c r="F256" s="55">
        <v>1440000</v>
      </c>
      <c r="G256" s="55">
        <v>400000</v>
      </c>
      <c r="H256" s="55">
        <v>0</v>
      </c>
      <c r="I256" s="55">
        <v>1840000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46">
        <v>0</v>
      </c>
    </row>
    <row r="257" spans="1:15" ht="16.5" x14ac:dyDescent="0.3">
      <c r="A257" s="27" t="s">
        <v>85</v>
      </c>
      <c r="B257" s="22" t="s">
        <v>99</v>
      </c>
      <c r="C257" s="22" t="s">
        <v>100</v>
      </c>
      <c r="D257" s="27">
        <v>83151</v>
      </c>
      <c r="E257" s="22" t="s">
        <v>349</v>
      </c>
      <c r="F257" s="55">
        <v>7000000</v>
      </c>
      <c r="G257" s="55">
        <v>4552500</v>
      </c>
      <c r="H257" s="55">
        <v>0</v>
      </c>
      <c r="I257" s="55">
        <v>5303250</v>
      </c>
      <c r="J257" s="55">
        <v>6249250</v>
      </c>
      <c r="K257" s="55">
        <v>3676750</v>
      </c>
      <c r="L257" s="55">
        <v>3676750</v>
      </c>
      <c r="M257" s="55">
        <v>2393043</v>
      </c>
      <c r="N257" s="55">
        <v>2393043</v>
      </c>
      <c r="O257" s="46">
        <f t="shared" si="3"/>
        <v>0.58835060207224865</v>
      </c>
    </row>
    <row r="258" spans="1:15" ht="16.5" x14ac:dyDescent="0.3">
      <c r="A258" s="27" t="s">
        <v>85</v>
      </c>
      <c r="B258" s="22" t="s">
        <v>99</v>
      </c>
      <c r="C258" s="22" t="s">
        <v>100</v>
      </c>
      <c r="D258" s="27">
        <v>83152</v>
      </c>
      <c r="E258" s="22" t="s">
        <v>350</v>
      </c>
      <c r="F258" s="55">
        <v>0</v>
      </c>
      <c r="G258" s="55">
        <v>23112138</v>
      </c>
      <c r="H258" s="55">
        <v>0</v>
      </c>
      <c r="I258" s="55">
        <v>0</v>
      </c>
      <c r="J258" s="55">
        <v>23112138</v>
      </c>
      <c r="K258" s="55">
        <v>13000000</v>
      </c>
      <c r="L258" s="55">
        <v>13000000</v>
      </c>
      <c r="M258" s="55">
        <v>0</v>
      </c>
      <c r="N258" s="55">
        <v>0</v>
      </c>
      <c r="O258" s="46">
        <f t="shared" si="3"/>
        <v>0.56247500772105119</v>
      </c>
    </row>
    <row r="259" spans="1:15" ht="16.5" x14ac:dyDescent="0.3">
      <c r="A259" s="27" t="s">
        <v>85</v>
      </c>
      <c r="B259" s="22" t="s">
        <v>99</v>
      </c>
      <c r="C259" s="22" t="s">
        <v>100</v>
      </c>
      <c r="D259" s="27">
        <v>83159</v>
      </c>
      <c r="E259" s="22" t="s">
        <v>351</v>
      </c>
      <c r="F259" s="55">
        <v>800000</v>
      </c>
      <c r="G259" s="55">
        <v>550000</v>
      </c>
      <c r="H259" s="55">
        <v>0</v>
      </c>
      <c r="I259" s="55">
        <v>671253</v>
      </c>
      <c r="J259" s="55">
        <v>678747</v>
      </c>
      <c r="K259" s="55">
        <v>341247</v>
      </c>
      <c r="L259" s="55">
        <v>341247</v>
      </c>
      <c r="M259" s="55">
        <v>341247</v>
      </c>
      <c r="N259" s="55">
        <v>341247</v>
      </c>
      <c r="O259" s="46">
        <f t="shared" si="3"/>
        <v>0.50276023319440089</v>
      </c>
    </row>
    <row r="260" spans="1:15" ht="16.5" x14ac:dyDescent="0.3">
      <c r="A260" s="27" t="s">
        <v>85</v>
      </c>
      <c r="B260" s="22" t="s">
        <v>99</v>
      </c>
      <c r="C260" s="22" t="s">
        <v>100</v>
      </c>
      <c r="D260" s="27">
        <v>83162</v>
      </c>
      <c r="E260" s="22" t="s">
        <v>352</v>
      </c>
      <c r="F260" s="55">
        <v>0</v>
      </c>
      <c r="G260" s="55">
        <v>84112512</v>
      </c>
      <c r="H260" s="55">
        <v>0</v>
      </c>
      <c r="I260" s="55">
        <v>0</v>
      </c>
      <c r="J260" s="55">
        <v>84112512</v>
      </c>
      <c r="K260" s="55">
        <v>84112512</v>
      </c>
      <c r="L260" s="55">
        <v>84112512</v>
      </c>
      <c r="M260" s="55">
        <v>37122000</v>
      </c>
      <c r="N260" s="55">
        <v>37122000</v>
      </c>
      <c r="O260" s="46">
        <f t="shared" si="3"/>
        <v>1</v>
      </c>
    </row>
    <row r="261" spans="1:15" ht="16.5" x14ac:dyDescent="0.3">
      <c r="A261" s="27" t="s">
        <v>85</v>
      </c>
      <c r="B261" s="22" t="s">
        <v>99</v>
      </c>
      <c r="C261" s="22" t="s">
        <v>100</v>
      </c>
      <c r="D261" s="27">
        <v>83611</v>
      </c>
      <c r="E261" s="22" t="s">
        <v>353</v>
      </c>
      <c r="F261" s="55">
        <v>0</v>
      </c>
      <c r="G261" s="55">
        <v>4180000</v>
      </c>
      <c r="H261" s="55">
        <v>0</v>
      </c>
      <c r="I261" s="55">
        <v>0</v>
      </c>
      <c r="J261" s="55">
        <v>4180000</v>
      </c>
      <c r="K261" s="55">
        <v>4180000</v>
      </c>
      <c r="L261" s="55">
        <v>4180000</v>
      </c>
      <c r="M261" s="55">
        <v>4180000</v>
      </c>
      <c r="N261" s="55">
        <v>4180000</v>
      </c>
      <c r="O261" s="46">
        <f t="shared" si="3"/>
        <v>1</v>
      </c>
    </row>
    <row r="262" spans="1:15" ht="16.5" x14ac:dyDescent="0.3">
      <c r="A262" s="27" t="s">
        <v>85</v>
      </c>
      <c r="B262" s="22" t="s">
        <v>99</v>
      </c>
      <c r="C262" s="22" t="s">
        <v>100</v>
      </c>
      <c r="D262" s="27">
        <v>83612</v>
      </c>
      <c r="E262" s="22" t="s">
        <v>354</v>
      </c>
      <c r="F262" s="55">
        <v>4200000</v>
      </c>
      <c r="G262" s="55">
        <v>410000</v>
      </c>
      <c r="H262" s="55">
        <v>0</v>
      </c>
      <c r="I262" s="55">
        <v>1027500</v>
      </c>
      <c r="J262" s="55">
        <v>3582500</v>
      </c>
      <c r="K262" s="55">
        <v>2520000</v>
      </c>
      <c r="L262" s="55">
        <v>2520000</v>
      </c>
      <c r="M262" s="55">
        <v>1375706</v>
      </c>
      <c r="N262" s="55">
        <v>1375706</v>
      </c>
      <c r="O262" s="46">
        <f t="shared" si="3"/>
        <v>0.70341939986043267</v>
      </c>
    </row>
    <row r="263" spans="1:15" ht="16.5" x14ac:dyDescent="0.3">
      <c r="A263" s="27" t="s">
        <v>85</v>
      </c>
      <c r="B263" s="22" t="s">
        <v>99</v>
      </c>
      <c r="C263" s="22" t="s">
        <v>100</v>
      </c>
      <c r="D263" s="27">
        <v>83619</v>
      </c>
      <c r="E263" s="22" t="s">
        <v>355</v>
      </c>
      <c r="F263" s="55">
        <v>0</v>
      </c>
      <c r="G263" s="55">
        <v>0</v>
      </c>
      <c r="H263" s="55">
        <v>8000000</v>
      </c>
      <c r="I263" s="55">
        <v>0</v>
      </c>
      <c r="J263" s="55">
        <v>8000000</v>
      </c>
      <c r="K263" s="55">
        <v>8000000</v>
      </c>
      <c r="L263" s="55">
        <v>8000000</v>
      </c>
      <c r="M263" s="55">
        <v>0</v>
      </c>
      <c r="N263" s="55">
        <v>0</v>
      </c>
      <c r="O263" s="46">
        <f t="shared" si="3"/>
        <v>1</v>
      </c>
    </row>
    <row r="264" spans="1:15" ht="16.5" x14ac:dyDescent="0.3">
      <c r="A264" s="27" t="s">
        <v>85</v>
      </c>
      <c r="B264" s="22" t="s">
        <v>99</v>
      </c>
      <c r="C264" s="22" t="s">
        <v>100</v>
      </c>
      <c r="D264" s="27">
        <v>83812</v>
      </c>
      <c r="E264" s="22" t="s">
        <v>356</v>
      </c>
      <c r="F264" s="55">
        <v>0</v>
      </c>
      <c r="G264" s="55">
        <v>0</v>
      </c>
      <c r="H264" s="55">
        <v>7000000</v>
      </c>
      <c r="I264" s="55">
        <v>0</v>
      </c>
      <c r="J264" s="55">
        <v>7000000</v>
      </c>
      <c r="K264" s="55">
        <v>7000000</v>
      </c>
      <c r="L264" s="55">
        <v>7000000</v>
      </c>
      <c r="M264" s="55">
        <v>0</v>
      </c>
      <c r="N264" s="55">
        <v>0</v>
      </c>
      <c r="O264" s="46">
        <f t="shared" si="3"/>
        <v>1</v>
      </c>
    </row>
    <row r="265" spans="1:15" ht="16.5" x14ac:dyDescent="0.3">
      <c r="A265" s="27" t="s">
        <v>85</v>
      </c>
      <c r="B265" s="22" t="s">
        <v>99</v>
      </c>
      <c r="C265" s="22" t="s">
        <v>100</v>
      </c>
      <c r="D265" s="27">
        <v>83913</v>
      </c>
      <c r="E265" s="22" t="s">
        <v>357</v>
      </c>
      <c r="F265" s="55">
        <v>0</v>
      </c>
      <c r="G265" s="55">
        <v>38496000</v>
      </c>
      <c r="H265" s="55">
        <v>0</v>
      </c>
      <c r="I265" s="55">
        <v>15000000</v>
      </c>
      <c r="J265" s="55">
        <v>23496000</v>
      </c>
      <c r="K265" s="55">
        <v>17000000</v>
      </c>
      <c r="L265" s="55">
        <v>17000000</v>
      </c>
      <c r="M265" s="55">
        <v>0</v>
      </c>
      <c r="N265" s="55">
        <v>0</v>
      </c>
      <c r="O265" s="46">
        <f t="shared" si="3"/>
        <v>0.72352740892066736</v>
      </c>
    </row>
    <row r="266" spans="1:15" ht="16.5" x14ac:dyDescent="0.3">
      <c r="A266" s="27" t="s">
        <v>85</v>
      </c>
      <c r="B266" s="22" t="s">
        <v>99</v>
      </c>
      <c r="C266" s="22" t="s">
        <v>100</v>
      </c>
      <c r="D266" s="27">
        <v>83939</v>
      </c>
      <c r="E266" s="22" t="s">
        <v>358</v>
      </c>
      <c r="F266" s="55">
        <v>0</v>
      </c>
      <c r="G266" s="55">
        <v>19500000</v>
      </c>
      <c r="H266" s="55">
        <v>0</v>
      </c>
      <c r="I266" s="55">
        <v>0</v>
      </c>
      <c r="J266" s="55">
        <v>19500000</v>
      </c>
      <c r="K266" s="55">
        <v>0</v>
      </c>
      <c r="L266" s="55">
        <v>0</v>
      </c>
      <c r="M266" s="55">
        <v>0</v>
      </c>
      <c r="N266" s="55">
        <v>0</v>
      </c>
      <c r="O266" s="46">
        <f t="shared" ref="O266:O328" si="4">+L266/J266</f>
        <v>0</v>
      </c>
    </row>
    <row r="267" spans="1:15" ht="16.5" x14ac:dyDescent="0.3">
      <c r="A267" s="27" t="s">
        <v>85</v>
      </c>
      <c r="B267" s="22" t="s">
        <v>99</v>
      </c>
      <c r="C267" s="22" t="s">
        <v>100</v>
      </c>
      <c r="D267" s="27">
        <v>83950</v>
      </c>
      <c r="E267" s="22" t="s">
        <v>359</v>
      </c>
      <c r="F267" s="55">
        <v>28200000</v>
      </c>
      <c r="G267" s="55">
        <v>0</v>
      </c>
      <c r="H267" s="55">
        <v>0</v>
      </c>
      <c r="I267" s="55">
        <v>0</v>
      </c>
      <c r="J267" s="55">
        <v>28200000</v>
      </c>
      <c r="K267" s="55">
        <v>28200000</v>
      </c>
      <c r="L267" s="55">
        <v>28200000</v>
      </c>
      <c r="M267" s="55">
        <v>4111325</v>
      </c>
      <c r="N267" s="55">
        <v>4111325</v>
      </c>
      <c r="O267" s="46">
        <f t="shared" si="4"/>
        <v>1</v>
      </c>
    </row>
    <row r="268" spans="1:15" ht="16.5" x14ac:dyDescent="0.3">
      <c r="A268" s="27" t="s">
        <v>85</v>
      </c>
      <c r="B268" s="22" t="s">
        <v>99</v>
      </c>
      <c r="C268" s="22" t="s">
        <v>100</v>
      </c>
      <c r="D268" s="27">
        <v>83990</v>
      </c>
      <c r="E268" s="22" t="s">
        <v>360</v>
      </c>
      <c r="F268" s="55">
        <v>0</v>
      </c>
      <c r="G268" s="55">
        <v>26200918</v>
      </c>
      <c r="H268" s="55">
        <v>0</v>
      </c>
      <c r="I268" s="55">
        <v>0</v>
      </c>
      <c r="J268" s="55">
        <v>26200918</v>
      </c>
      <c r="K268" s="55">
        <v>0</v>
      </c>
      <c r="L268" s="55">
        <v>0</v>
      </c>
      <c r="M268" s="55">
        <v>0</v>
      </c>
      <c r="N268" s="55">
        <v>0</v>
      </c>
      <c r="O268" s="46">
        <f t="shared" si="4"/>
        <v>0</v>
      </c>
    </row>
    <row r="269" spans="1:15" ht="16.5" x14ac:dyDescent="0.3">
      <c r="A269" s="27" t="s">
        <v>85</v>
      </c>
      <c r="B269" s="22" t="s">
        <v>99</v>
      </c>
      <c r="C269" s="22" t="s">
        <v>100</v>
      </c>
      <c r="D269" s="27">
        <v>84120</v>
      </c>
      <c r="E269" s="22" t="s">
        <v>361</v>
      </c>
      <c r="F269" s="55">
        <v>13500000</v>
      </c>
      <c r="G269" s="55">
        <v>0</v>
      </c>
      <c r="H269" s="55">
        <v>0</v>
      </c>
      <c r="I269" s="55">
        <v>0</v>
      </c>
      <c r="J269" s="55">
        <v>13500000</v>
      </c>
      <c r="K269" s="55">
        <v>13500000</v>
      </c>
      <c r="L269" s="55">
        <v>13500000</v>
      </c>
      <c r="M269" s="55">
        <v>5071056</v>
      </c>
      <c r="N269" s="55">
        <v>4318613</v>
      </c>
      <c r="O269" s="46">
        <f t="shared" si="4"/>
        <v>1</v>
      </c>
    </row>
    <row r="270" spans="1:15" ht="16.5" x14ac:dyDescent="0.3">
      <c r="A270" s="27" t="s">
        <v>85</v>
      </c>
      <c r="B270" s="22" t="s">
        <v>99</v>
      </c>
      <c r="C270" s="22" t="s">
        <v>100</v>
      </c>
      <c r="D270" s="27">
        <v>84131</v>
      </c>
      <c r="E270" s="22" t="s">
        <v>362</v>
      </c>
      <c r="F270" s="55">
        <v>14000000</v>
      </c>
      <c r="G270" s="55">
        <v>0</v>
      </c>
      <c r="H270" s="55">
        <v>0</v>
      </c>
      <c r="I270" s="55">
        <v>0</v>
      </c>
      <c r="J270" s="55">
        <v>14000000</v>
      </c>
      <c r="K270" s="55">
        <v>14000000</v>
      </c>
      <c r="L270" s="55">
        <v>14000000</v>
      </c>
      <c r="M270" s="55">
        <v>2837424</v>
      </c>
      <c r="N270" s="55">
        <v>2547454</v>
      </c>
      <c r="O270" s="46">
        <f t="shared" si="4"/>
        <v>1</v>
      </c>
    </row>
    <row r="271" spans="1:15" ht="16.5" x14ac:dyDescent="0.3">
      <c r="A271" s="27" t="s">
        <v>85</v>
      </c>
      <c r="B271" s="22" t="s">
        <v>99</v>
      </c>
      <c r="C271" s="22" t="s">
        <v>100</v>
      </c>
      <c r="D271" s="27">
        <v>84150</v>
      </c>
      <c r="E271" s="22" t="s">
        <v>363</v>
      </c>
      <c r="F271" s="55">
        <v>1451800</v>
      </c>
      <c r="G271" s="55">
        <v>0</v>
      </c>
      <c r="H271" s="55">
        <v>0</v>
      </c>
      <c r="I271" s="55">
        <v>0</v>
      </c>
      <c r="J271" s="55">
        <v>1451800</v>
      </c>
      <c r="K271" s="55">
        <v>1451800</v>
      </c>
      <c r="L271" s="55">
        <v>1451800</v>
      </c>
      <c r="M271" s="55">
        <v>1398423</v>
      </c>
      <c r="N271" s="55">
        <v>1387747</v>
      </c>
      <c r="O271" s="46">
        <f t="shared" si="4"/>
        <v>1</v>
      </c>
    </row>
    <row r="272" spans="1:15" ht="16.5" x14ac:dyDescent="0.3">
      <c r="A272" s="27" t="s">
        <v>85</v>
      </c>
      <c r="B272" s="22" t="s">
        <v>99</v>
      </c>
      <c r="C272" s="22" t="s">
        <v>100</v>
      </c>
      <c r="D272" s="27">
        <v>84222</v>
      </c>
      <c r="E272" s="22" t="s">
        <v>364</v>
      </c>
      <c r="F272" s="55">
        <v>35000000</v>
      </c>
      <c r="G272" s="55">
        <v>0</v>
      </c>
      <c r="H272" s="55">
        <v>0</v>
      </c>
      <c r="I272" s="55">
        <v>27000000</v>
      </c>
      <c r="J272" s="55">
        <v>8000000</v>
      </c>
      <c r="K272" s="55">
        <v>8000000</v>
      </c>
      <c r="L272" s="55">
        <v>8000000</v>
      </c>
      <c r="M272" s="55">
        <v>2524549</v>
      </c>
      <c r="N272" s="55">
        <v>2524549</v>
      </c>
      <c r="O272" s="46">
        <f t="shared" si="4"/>
        <v>1</v>
      </c>
    </row>
    <row r="273" spans="1:15" ht="16.5" x14ac:dyDescent="0.3">
      <c r="A273" s="27" t="s">
        <v>85</v>
      </c>
      <c r="B273" s="22" t="s">
        <v>99</v>
      </c>
      <c r="C273" s="22" t="s">
        <v>100</v>
      </c>
      <c r="D273" s="27">
        <v>84290</v>
      </c>
      <c r="E273" s="22" t="s">
        <v>365</v>
      </c>
      <c r="F273" s="55">
        <v>5500000</v>
      </c>
      <c r="G273" s="55">
        <v>0</v>
      </c>
      <c r="H273" s="55">
        <v>12500000</v>
      </c>
      <c r="I273" s="55">
        <v>0</v>
      </c>
      <c r="J273" s="55">
        <v>18000000</v>
      </c>
      <c r="K273" s="55">
        <v>18000000</v>
      </c>
      <c r="L273" s="55">
        <v>5500000</v>
      </c>
      <c r="M273" s="55">
        <v>2422161</v>
      </c>
      <c r="N273" s="55">
        <v>2076138</v>
      </c>
      <c r="O273" s="46">
        <f t="shared" si="4"/>
        <v>0.30555555555555558</v>
      </c>
    </row>
    <row r="274" spans="1:15" ht="16.5" x14ac:dyDescent="0.3">
      <c r="A274" s="27" t="s">
        <v>85</v>
      </c>
      <c r="B274" s="22" t="s">
        <v>99</v>
      </c>
      <c r="C274" s="22" t="s">
        <v>100</v>
      </c>
      <c r="D274" s="27">
        <v>84392</v>
      </c>
      <c r="E274" s="22" t="s">
        <v>366</v>
      </c>
      <c r="F274" s="55">
        <v>0</v>
      </c>
      <c r="G274" s="55">
        <v>59650000</v>
      </c>
      <c r="H274" s="55">
        <v>16250000</v>
      </c>
      <c r="I274" s="55">
        <v>0</v>
      </c>
      <c r="J274" s="55">
        <v>75900000</v>
      </c>
      <c r="K274" s="55">
        <v>0</v>
      </c>
      <c r="L274" s="55">
        <v>0</v>
      </c>
      <c r="M274" s="55">
        <v>0</v>
      </c>
      <c r="N274" s="55">
        <v>0</v>
      </c>
      <c r="O274" s="46">
        <f t="shared" si="4"/>
        <v>0</v>
      </c>
    </row>
    <row r="275" spans="1:15" ht="16.5" x14ac:dyDescent="0.3">
      <c r="A275" s="27" t="s">
        <v>85</v>
      </c>
      <c r="B275" s="22" t="s">
        <v>99</v>
      </c>
      <c r="C275" s="22" t="s">
        <v>100</v>
      </c>
      <c r="D275" s="27">
        <v>84399</v>
      </c>
      <c r="E275" s="22" t="s">
        <v>367</v>
      </c>
      <c r="F275" s="55">
        <v>0</v>
      </c>
      <c r="G275" s="55">
        <v>4773300</v>
      </c>
      <c r="H275" s="55">
        <v>0</v>
      </c>
      <c r="I275" s="55">
        <v>0</v>
      </c>
      <c r="J275" s="55">
        <v>4773300</v>
      </c>
      <c r="K275" s="55">
        <v>1272600</v>
      </c>
      <c r="L275" s="55">
        <v>1272600</v>
      </c>
      <c r="M275" s="55">
        <v>1272600</v>
      </c>
      <c r="N275" s="55">
        <v>1272600</v>
      </c>
      <c r="O275" s="46">
        <f t="shared" si="4"/>
        <v>0.26660800703915533</v>
      </c>
    </row>
    <row r="276" spans="1:15" ht="16.5" x14ac:dyDescent="0.3">
      <c r="A276" s="27" t="s">
        <v>85</v>
      </c>
      <c r="B276" s="22" t="s">
        <v>99</v>
      </c>
      <c r="C276" s="22" t="s">
        <v>100</v>
      </c>
      <c r="D276" s="27">
        <v>84520</v>
      </c>
      <c r="E276" s="22" t="s">
        <v>368</v>
      </c>
      <c r="F276" s="55">
        <v>6000000</v>
      </c>
      <c r="G276" s="55">
        <v>1250000</v>
      </c>
      <c r="H276" s="55">
        <v>0</v>
      </c>
      <c r="I276" s="55">
        <v>20105</v>
      </c>
      <c r="J276" s="55">
        <v>7229895</v>
      </c>
      <c r="K276" s="55">
        <v>5726567</v>
      </c>
      <c r="L276" s="55">
        <v>5726567</v>
      </c>
      <c r="M276" s="55">
        <v>3364664</v>
      </c>
      <c r="N276" s="55">
        <v>3364664</v>
      </c>
      <c r="O276" s="46">
        <f t="shared" si="4"/>
        <v>0.79206779628196533</v>
      </c>
    </row>
    <row r="277" spans="1:15" ht="16.5" x14ac:dyDescent="0.3">
      <c r="A277" s="27" t="s">
        <v>85</v>
      </c>
      <c r="B277" s="22" t="s">
        <v>99</v>
      </c>
      <c r="C277" s="22" t="s">
        <v>100</v>
      </c>
      <c r="D277" s="27">
        <v>85111</v>
      </c>
      <c r="E277" s="22" t="s">
        <v>369</v>
      </c>
      <c r="F277" s="55">
        <v>0</v>
      </c>
      <c r="G277" s="55">
        <v>0</v>
      </c>
      <c r="H277" s="55">
        <v>395724</v>
      </c>
      <c r="I277" s="55">
        <v>0</v>
      </c>
      <c r="J277" s="55">
        <v>395724</v>
      </c>
      <c r="K277" s="55">
        <v>329869</v>
      </c>
      <c r="L277" s="55">
        <v>0</v>
      </c>
      <c r="M277" s="55">
        <v>0</v>
      </c>
      <c r="N277" s="55">
        <v>0</v>
      </c>
      <c r="O277" s="46">
        <f t="shared" si="4"/>
        <v>0</v>
      </c>
    </row>
    <row r="278" spans="1:15" ht="16.5" x14ac:dyDescent="0.3">
      <c r="A278" s="27" t="s">
        <v>85</v>
      </c>
      <c r="B278" s="22" t="s">
        <v>99</v>
      </c>
      <c r="C278" s="22" t="s">
        <v>100</v>
      </c>
      <c r="D278" s="27">
        <v>85112</v>
      </c>
      <c r="E278" s="22" t="s">
        <v>370</v>
      </c>
      <c r="F278" s="55">
        <v>0</v>
      </c>
      <c r="G278" s="55">
        <v>0</v>
      </c>
      <c r="H278" s="55">
        <v>1319476</v>
      </c>
      <c r="I278" s="55">
        <v>0</v>
      </c>
      <c r="J278" s="55">
        <v>1319476</v>
      </c>
      <c r="K278" s="55">
        <v>1319476</v>
      </c>
      <c r="L278" s="55">
        <v>0</v>
      </c>
      <c r="M278" s="55">
        <v>0</v>
      </c>
      <c r="N278" s="55">
        <v>0</v>
      </c>
      <c r="O278" s="46">
        <f t="shared" si="4"/>
        <v>0</v>
      </c>
    </row>
    <row r="279" spans="1:15" ht="16.5" x14ac:dyDescent="0.3">
      <c r="A279" s="27" t="s">
        <v>85</v>
      </c>
      <c r="B279" s="22" t="s">
        <v>99</v>
      </c>
      <c r="C279" s="22" t="s">
        <v>100</v>
      </c>
      <c r="D279" s="27">
        <v>85113</v>
      </c>
      <c r="E279" s="22" t="s">
        <v>371</v>
      </c>
      <c r="F279" s="55">
        <v>0</v>
      </c>
      <c r="G279" s="55">
        <v>4000000</v>
      </c>
      <c r="H279" s="55">
        <v>1000000</v>
      </c>
      <c r="I279" s="55">
        <v>0</v>
      </c>
      <c r="J279" s="55">
        <v>5000000</v>
      </c>
      <c r="K279" s="55">
        <v>4841302</v>
      </c>
      <c r="L279" s="55">
        <v>0</v>
      </c>
      <c r="M279" s="55">
        <v>0</v>
      </c>
      <c r="N279" s="55">
        <v>0</v>
      </c>
      <c r="O279" s="46">
        <f t="shared" si="4"/>
        <v>0</v>
      </c>
    </row>
    <row r="280" spans="1:15" ht="16.5" x14ac:dyDescent="0.3">
      <c r="A280" s="27" t="s">
        <v>85</v>
      </c>
      <c r="B280" s="22" t="s">
        <v>99</v>
      </c>
      <c r="C280" s="22" t="s">
        <v>100</v>
      </c>
      <c r="D280" s="27">
        <v>85120</v>
      </c>
      <c r="E280" s="22" t="s">
        <v>372</v>
      </c>
      <c r="F280" s="55">
        <v>0</v>
      </c>
      <c r="G280" s="55">
        <v>5000000</v>
      </c>
      <c r="H280" s="55">
        <v>0</v>
      </c>
      <c r="I280" s="55">
        <v>5000000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46">
        <v>0</v>
      </c>
    </row>
    <row r="281" spans="1:15" ht="16.5" x14ac:dyDescent="0.3">
      <c r="A281" s="27" t="s">
        <v>85</v>
      </c>
      <c r="B281" s="22" t="s">
        <v>99</v>
      </c>
      <c r="C281" s="22" t="s">
        <v>100</v>
      </c>
      <c r="D281" s="27">
        <v>85190</v>
      </c>
      <c r="E281" s="22" t="s">
        <v>373</v>
      </c>
      <c r="F281" s="55">
        <v>1000000</v>
      </c>
      <c r="G281" s="55">
        <v>0</v>
      </c>
      <c r="H281" s="55">
        <v>0</v>
      </c>
      <c r="I281" s="55">
        <v>0</v>
      </c>
      <c r="J281" s="55">
        <v>1000000</v>
      </c>
      <c r="K281" s="55">
        <v>989607</v>
      </c>
      <c r="L281" s="55">
        <v>989607</v>
      </c>
      <c r="M281" s="55">
        <v>989607</v>
      </c>
      <c r="N281" s="55">
        <v>659738</v>
      </c>
      <c r="O281" s="46">
        <f t="shared" si="4"/>
        <v>0.98960700000000001</v>
      </c>
    </row>
    <row r="282" spans="1:15" ht="16.5" x14ac:dyDescent="0.3">
      <c r="A282" s="27" t="s">
        <v>85</v>
      </c>
      <c r="B282" s="22" t="s">
        <v>99</v>
      </c>
      <c r="C282" s="22" t="s">
        <v>100</v>
      </c>
      <c r="D282" s="27">
        <v>85230</v>
      </c>
      <c r="E282" s="22" t="s">
        <v>374</v>
      </c>
      <c r="F282" s="55">
        <v>200000</v>
      </c>
      <c r="G282" s="55">
        <v>0</v>
      </c>
      <c r="H282" s="55">
        <v>0</v>
      </c>
      <c r="I282" s="55">
        <v>0</v>
      </c>
      <c r="J282" s="55">
        <v>200000</v>
      </c>
      <c r="K282" s="55">
        <v>0</v>
      </c>
      <c r="L282" s="55">
        <v>0</v>
      </c>
      <c r="M282" s="55">
        <v>0</v>
      </c>
      <c r="N282" s="55">
        <v>0</v>
      </c>
      <c r="O282" s="46">
        <f t="shared" si="4"/>
        <v>0</v>
      </c>
    </row>
    <row r="283" spans="1:15" ht="16.5" x14ac:dyDescent="0.3">
      <c r="A283" s="27" t="s">
        <v>85</v>
      </c>
      <c r="B283" s="22" t="s">
        <v>99</v>
      </c>
      <c r="C283" s="22" t="s">
        <v>100</v>
      </c>
      <c r="D283" s="27">
        <v>85310</v>
      </c>
      <c r="E283" s="22" t="s">
        <v>375</v>
      </c>
      <c r="F283" s="55">
        <v>300000</v>
      </c>
      <c r="G283" s="55">
        <v>0</v>
      </c>
      <c r="H283" s="55">
        <v>0</v>
      </c>
      <c r="I283" s="55">
        <v>0</v>
      </c>
      <c r="J283" s="55">
        <v>300000</v>
      </c>
      <c r="K283" s="55">
        <v>253517</v>
      </c>
      <c r="L283" s="55">
        <v>0</v>
      </c>
      <c r="M283" s="55">
        <v>0</v>
      </c>
      <c r="N283" s="55">
        <v>0</v>
      </c>
      <c r="O283" s="46">
        <f t="shared" si="4"/>
        <v>0</v>
      </c>
    </row>
    <row r="284" spans="1:15" ht="16.5" x14ac:dyDescent="0.3">
      <c r="A284" s="27" t="s">
        <v>85</v>
      </c>
      <c r="B284" s="22" t="s">
        <v>99</v>
      </c>
      <c r="C284" s="22" t="s">
        <v>100</v>
      </c>
      <c r="D284" s="27">
        <v>85340</v>
      </c>
      <c r="E284" s="22" t="s">
        <v>376</v>
      </c>
      <c r="F284" s="55">
        <v>2000000</v>
      </c>
      <c r="G284" s="55">
        <v>0</v>
      </c>
      <c r="H284" s="55">
        <v>0</v>
      </c>
      <c r="I284" s="55">
        <v>0</v>
      </c>
      <c r="J284" s="55">
        <v>2000000</v>
      </c>
      <c r="K284" s="55">
        <v>1487420</v>
      </c>
      <c r="L284" s="55">
        <v>0</v>
      </c>
      <c r="M284" s="55">
        <v>0</v>
      </c>
      <c r="N284" s="55">
        <v>0</v>
      </c>
      <c r="O284" s="46">
        <f t="shared" si="4"/>
        <v>0</v>
      </c>
    </row>
    <row r="285" spans="1:15" ht="16.5" x14ac:dyDescent="0.3">
      <c r="A285" s="27" t="s">
        <v>85</v>
      </c>
      <c r="B285" s="22" t="s">
        <v>99</v>
      </c>
      <c r="C285" s="22" t="s">
        <v>100</v>
      </c>
      <c r="D285" s="27">
        <v>85961</v>
      </c>
      <c r="E285" s="22" t="s">
        <v>377</v>
      </c>
      <c r="F285" s="55">
        <v>0</v>
      </c>
      <c r="G285" s="55">
        <v>308458154</v>
      </c>
      <c r="H285" s="55">
        <v>0</v>
      </c>
      <c r="I285" s="55">
        <v>0</v>
      </c>
      <c r="J285" s="55">
        <v>308458154</v>
      </c>
      <c r="K285" s="55">
        <v>243011378</v>
      </c>
      <c r="L285" s="55">
        <v>243011378</v>
      </c>
      <c r="M285" s="55">
        <v>0</v>
      </c>
      <c r="N285" s="55">
        <v>0</v>
      </c>
      <c r="O285" s="46">
        <f t="shared" si="4"/>
        <v>0.78782607899546719</v>
      </c>
    </row>
    <row r="286" spans="1:15" ht="16.5" x14ac:dyDescent="0.3">
      <c r="A286" s="27" t="s">
        <v>85</v>
      </c>
      <c r="B286" s="22" t="s">
        <v>99</v>
      </c>
      <c r="C286" s="22" t="s">
        <v>100</v>
      </c>
      <c r="D286" s="27">
        <v>87130</v>
      </c>
      <c r="E286" s="22" t="s">
        <v>378</v>
      </c>
      <c r="F286" s="55">
        <v>15000000</v>
      </c>
      <c r="G286" s="55">
        <v>738724</v>
      </c>
      <c r="H286" s="55">
        <v>839297</v>
      </c>
      <c r="I286" s="55">
        <v>0</v>
      </c>
      <c r="J286" s="55">
        <v>16578021</v>
      </c>
      <c r="K286" s="55">
        <v>9048724</v>
      </c>
      <c r="L286" s="55">
        <v>9048724</v>
      </c>
      <c r="M286" s="55">
        <v>1928724</v>
      </c>
      <c r="N286" s="55">
        <v>1928724</v>
      </c>
      <c r="O286" s="46">
        <f t="shared" si="4"/>
        <v>0.54582654950189768</v>
      </c>
    </row>
    <row r="287" spans="1:15" ht="16.5" x14ac:dyDescent="0.3">
      <c r="A287" s="27" t="s">
        <v>85</v>
      </c>
      <c r="B287" s="22" t="s">
        <v>99</v>
      </c>
      <c r="C287" s="22" t="s">
        <v>100</v>
      </c>
      <c r="D287" s="27">
        <v>8714102</v>
      </c>
      <c r="E287" s="22" t="s">
        <v>379</v>
      </c>
      <c r="F287" s="55">
        <v>7500000</v>
      </c>
      <c r="G287" s="55">
        <v>0</v>
      </c>
      <c r="H287" s="55">
        <v>15000</v>
      </c>
      <c r="I287" s="55">
        <v>0</v>
      </c>
      <c r="J287" s="55">
        <v>7515000</v>
      </c>
      <c r="K287" s="55">
        <v>7515000</v>
      </c>
      <c r="L287" s="55">
        <v>7515000</v>
      </c>
      <c r="M287" s="55">
        <v>2249368</v>
      </c>
      <c r="N287" s="55">
        <v>2249368</v>
      </c>
      <c r="O287" s="46">
        <f t="shared" si="4"/>
        <v>1</v>
      </c>
    </row>
    <row r="288" spans="1:15" ht="16.5" x14ac:dyDescent="0.3">
      <c r="A288" s="27" t="s">
        <v>85</v>
      </c>
      <c r="B288" s="22" t="s">
        <v>99</v>
      </c>
      <c r="C288" s="22" t="s">
        <v>100</v>
      </c>
      <c r="D288" s="27">
        <v>8714999</v>
      </c>
      <c r="E288" s="22" t="s">
        <v>380</v>
      </c>
      <c r="F288" s="55">
        <v>250000</v>
      </c>
      <c r="G288" s="55">
        <v>0</v>
      </c>
      <c r="H288" s="55">
        <v>0</v>
      </c>
      <c r="I288" s="55">
        <v>130000</v>
      </c>
      <c r="J288" s="55">
        <v>120000</v>
      </c>
      <c r="K288" s="55">
        <v>27000</v>
      </c>
      <c r="L288" s="55">
        <v>27000</v>
      </c>
      <c r="M288" s="55">
        <v>27000</v>
      </c>
      <c r="N288" s="55">
        <v>27000</v>
      </c>
      <c r="O288" s="46">
        <f t="shared" si="4"/>
        <v>0.22500000000000001</v>
      </c>
    </row>
    <row r="289" spans="1:15" ht="16.5" x14ac:dyDescent="0.3">
      <c r="A289" s="27" t="s">
        <v>85</v>
      </c>
      <c r="B289" s="22" t="s">
        <v>99</v>
      </c>
      <c r="C289" s="22" t="s">
        <v>100</v>
      </c>
      <c r="D289" s="27">
        <v>8715299</v>
      </c>
      <c r="E289" s="22" t="s">
        <v>381</v>
      </c>
      <c r="F289" s="55">
        <v>1300000</v>
      </c>
      <c r="G289" s="55">
        <v>0</v>
      </c>
      <c r="H289" s="55">
        <v>0</v>
      </c>
      <c r="I289" s="55">
        <v>190930</v>
      </c>
      <c r="J289" s="55">
        <v>1109070</v>
      </c>
      <c r="K289" s="55">
        <v>842400</v>
      </c>
      <c r="L289" s="55">
        <v>842400</v>
      </c>
      <c r="M289" s="55">
        <v>571200</v>
      </c>
      <c r="N289" s="55">
        <v>0</v>
      </c>
      <c r="O289" s="46">
        <f t="shared" si="4"/>
        <v>0.75955530309177965</v>
      </c>
    </row>
    <row r="290" spans="1:15" ht="16.5" x14ac:dyDescent="0.3">
      <c r="A290" s="27" t="s">
        <v>85</v>
      </c>
      <c r="B290" s="22" t="s">
        <v>99</v>
      </c>
      <c r="C290" s="22" t="s">
        <v>100</v>
      </c>
      <c r="D290" s="27">
        <v>8724001</v>
      </c>
      <c r="E290" s="22" t="s">
        <v>382</v>
      </c>
      <c r="F290" s="55">
        <v>0</v>
      </c>
      <c r="G290" s="55">
        <v>2500000</v>
      </c>
      <c r="H290" s="55">
        <v>0</v>
      </c>
      <c r="I290" s="55">
        <v>0</v>
      </c>
      <c r="J290" s="55">
        <v>2500000</v>
      </c>
      <c r="K290" s="55">
        <v>0</v>
      </c>
      <c r="L290" s="55">
        <v>0</v>
      </c>
      <c r="M290" s="55">
        <v>0</v>
      </c>
      <c r="N290" s="55">
        <v>0</v>
      </c>
      <c r="O290" s="46">
        <f t="shared" si="4"/>
        <v>0</v>
      </c>
    </row>
    <row r="291" spans="1:15" ht="16.5" x14ac:dyDescent="0.3">
      <c r="A291" s="27" t="s">
        <v>85</v>
      </c>
      <c r="B291" s="22" t="s">
        <v>99</v>
      </c>
      <c r="C291" s="22" t="s">
        <v>100</v>
      </c>
      <c r="D291" s="27">
        <v>8912197</v>
      </c>
      <c r="E291" s="22" t="s">
        <v>383</v>
      </c>
      <c r="F291" s="55">
        <v>300000</v>
      </c>
      <c r="G291" s="55">
        <v>0</v>
      </c>
      <c r="H291" s="55">
        <v>0</v>
      </c>
      <c r="I291" s="55">
        <v>100000</v>
      </c>
      <c r="J291" s="55">
        <v>200000</v>
      </c>
      <c r="K291" s="55">
        <v>96390</v>
      </c>
      <c r="L291" s="55">
        <v>96390</v>
      </c>
      <c r="M291" s="55">
        <v>96390</v>
      </c>
      <c r="N291" s="55">
        <v>96390</v>
      </c>
      <c r="O291" s="46">
        <f t="shared" si="4"/>
        <v>0.48194999999999999</v>
      </c>
    </row>
    <row r="292" spans="1:15" ht="16.5" x14ac:dyDescent="0.3">
      <c r="A292" s="27" t="s">
        <v>85</v>
      </c>
      <c r="B292" s="22" t="s">
        <v>99</v>
      </c>
      <c r="C292" s="22" t="s">
        <v>101</v>
      </c>
      <c r="D292" s="27" t="s">
        <v>198</v>
      </c>
      <c r="E292" s="22" t="s">
        <v>199</v>
      </c>
      <c r="F292" s="55">
        <v>405429049</v>
      </c>
      <c r="G292" s="55">
        <v>1297063958</v>
      </c>
      <c r="H292" s="55">
        <v>26229666</v>
      </c>
      <c r="I292" s="55">
        <v>38257039</v>
      </c>
      <c r="J292" s="55">
        <v>1690465634</v>
      </c>
      <c r="K292" s="55">
        <v>1249201758</v>
      </c>
      <c r="L292" s="55">
        <v>1185321374</v>
      </c>
      <c r="M292" s="55">
        <v>564426623</v>
      </c>
      <c r="N292" s="55">
        <v>554686851</v>
      </c>
      <c r="O292" s="46">
        <f t="shared" si="4"/>
        <v>0.70118040270080995</v>
      </c>
    </row>
    <row r="293" spans="1:15" ht="16.5" x14ac:dyDescent="0.3">
      <c r="A293" s="27" t="s">
        <v>85</v>
      </c>
      <c r="B293" s="22" t="s">
        <v>99</v>
      </c>
      <c r="C293" s="22" t="s">
        <v>103</v>
      </c>
      <c r="D293" s="27">
        <v>193</v>
      </c>
      <c r="E293" s="22" t="s">
        <v>214</v>
      </c>
      <c r="F293" s="55">
        <v>0</v>
      </c>
      <c r="G293" s="55">
        <v>738724</v>
      </c>
      <c r="H293" s="55">
        <v>0</v>
      </c>
      <c r="I293" s="55">
        <v>0</v>
      </c>
      <c r="J293" s="55">
        <v>738724</v>
      </c>
      <c r="K293" s="55">
        <v>738724</v>
      </c>
      <c r="L293" s="55">
        <v>738724</v>
      </c>
      <c r="M293" s="55">
        <v>738724</v>
      </c>
      <c r="N293" s="55">
        <v>738724</v>
      </c>
      <c r="O293" s="46">
        <f t="shared" si="4"/>
        <v>1</v>
      </c>
    </row>
    <row r="294" spans="1:15" ht="16.5" x14ac:dyDescent="0.3">
      <c r="A294" s="27" t="s">
        <v>85</v>
      </c>
      <c r="B294" s="22" t="s">
        <v>99</v>
      </c>
      <c r="C294" s="22" t="s">
        <v>103</v>
      </c>
      <c r="D294" s="27" t="s">
        <v>202</v>
      </c>
      <c r="E294" s="22" t="s">
        <v>203</v>
      </c>
      <c r="F294" s="55">
        <v>326570489</v>
      </c>
      <c r="G294" s="55">
        <v>203000000</v>
      </c>
      <c r="H294" s="55">
        <v>195000</v>
      </c>
      <c r="I294" s="55">
        <v>5687817</v>
      </c>
      <c r="J294" s="55">
        <v>524077672</v>
      </c>
      <c r="K294" s="55">
        <v>504381806</v>
      </c>
      <c r="L294" s="55">
        <v>504381806</v>
      </c>
      <c r="M294" s="55">
        <v>166370839</v>
      </c>
      <c r="N294" s="55">
        <v>164530547</v>
      </c>
      <c r="O294" s="46">
        <f t="shared" si="4"/>
        <v>0.96241804020225463</v>
      </c>
    </row>
    <row r="295" spans="1:15" ht="16.5" x14ac:dyDescent="0.3">
      <c r="A295" s="27" t="s">
        <v>85</v>
      </c>
      <c r="B295" s="22" t="s">
        <v>99</v>
      </c>
      <c r="C295" s="22" t="s">
        <v>103</v>
      </c>
      <c r="D295" s="27" t="s">
        <v>207</v>
      </c>
      <c r="E295" s="22" t="s">
        <v>208</v>
      </c>
      <c r="F295" s="55">
        <v>0</v>
      </c>
      <c r="G295" s="55">
        <v>547312751</v>
      </c>
      <c r="H295" s="55">
        <v>9784666</v>
      </c>
      <c r="I295" s="55">
        <v>6217589</v>
      </c>
      <c r="J295" s="55">
        <v>550879828</v>
      </c>
      <c r="K295" s="55">
        <v>491779598</v>
      </c>
      <c r="L295" s="55">
        <v>438011738</v>
      </c>
      <c r="M295" s="55">
        <v>361167882</v>
      </c>
      <c r="N295" s="55">
        <v>361167882</v>
      </c>
      <c r="O295" s="46">
        <f t="shared" si="4"/>
        <v>0.79511304596181365</v>
      </c>
    </row>
    <row r="296" spans="1:15" ht="16.5" x14ac:dyDescent="0.3">
      <c r="A296" s="27" t="s">
        <v>85</v>
      </c>
      <c r="B296" s="22" t="s">
        <v>99</v>
      </c>
      <c r="C296" s="22" t="s">
        <v>103</v>
      </c>
      <c r="D296" s="27" t="s">
        <v>219</v>
      </c>
      <c r="E296" s="22" t="s">
        <v>220</v>
      </c>
      <c r="F296" s="55">
        <v>0</v>
      </c>
      <c r="G296" s="55">
        <v>4180000</v>
      </c>
      <c r="H296" s="55">
        <v>0</v>
      </c>
      <c r="I296" s="55">
        <v>0</v>
      </c>
      <c r="J296" s="55">
        <v>4180000</v>
      </c>
      <c r="K296" s="55">
        <v>4180000</v>
      </c>
      <c r="L296" s="55">
        <v>4180000</v>
      </c>
      <c r="M296" s="55">
        <v>4180000</v>
      </c>
      <c r="N296" s="55">
        <v>4180000</v>
      </c>
      <c r="O296" s="46">
        <f t="shared" si="4"/>
        <v>1</v>
      </c>
    </row>
    <row r="297" spans="1:15" ht="16.5" x14ac:dyDescent="0.3">
      <c r="A297" s="27" t="s">
        <v>85</v>
      </c>
      <c r="B297" s="22" t="s">
        <v>99</v>
      </c>
      <c r="C297" s="22" t="s">
        <v>103</v>
      </c>
      <c r="D297" s="27" t="s">
        <v>209</v>
      </c>
      <c r="E297" s="22" t="s">
        <v>210</v>
      </c>
      <c r="F297" s="55">
        <v>78858560</v>
      </c>
      <c r="G297" s="55">
        <v>0</v>
      </c>
      <c r="H297" s="55">
        <v>839297</v>
      </c>
      <c r="I297" s="55">
        <v>27190930</v>
      </c>
      <c r="J297" s="55">
        <v>52506927</v>
      </c>
      <c r="K297" s="55">
        <v>43951897</v>
      </c>
      <c r="L297" s="55">
        <v>42210960</v>
      </c>
      <c r="M297" s="55">
        <v>13378532</v>
      </c>
      <c r="N297" s="55">
        <v>11799552</v>
      </c>
      <c r="O297" s="46">
        <f t="shared" si="4"/>
        <v>0.8039122152397149</v>
      </c>
    </row>
    <row r="298" spans="1:15" ht="16.5" x14ac:dyDescent="0.3">
      <c r="A298" s="27" t="s">
        <v>85</v>
      </c>
      <c r="B298" s="22" t="s">
        <v>99</v>
      </c>
      <c r="C298" s="22" t="s">
        <v>103</v>
      </c>
      <c r="D298" s="27" t="s">
        <v>215</v>
      </c>
      <c r="E298" s="22" t="s">
        <v>216</v>
      </c>
      <c r="F298" s="55">
        <v>0</v>
      </c>
      <c r="G298" s="55">
        <v>536576916</v>
      </c>
      <c r="H298" s="55">
        <v>16250000</v>
      </c>
      <c r="I298" s="55">
        <v>0</v>
      </c>
      <c r="J298" s="55">
        <v>552826916</v>
      </c>
      <c r="K298" s="55">
        <v>199008200</v>
      </c>
      <c r="L298" s="55">
        <v>190636613</v>
      </c>
      <c r="M298" s="55">
        <v>13429113</v>
      </c>
      <c r="N298" s="55">
        <v>7108613</v>
      </c>
      <c r="O298" s="46">
        <f t="shared" si="4"/>
        <v>0.34483960075489523</v>
      </c>
    </row>
    <row r="299" spans="1:15" ht="16.5" x14ac:dyDescent="0.3">
      <c r="A299" s="27" t="s">
        <v>85</v>
      </c>
      <c r="B299" s="22" t="s">
        <v>99</v>
      </c>
      <c r="C299" s="22" t="s">
        <v>103</v>
      </c>
      <c r="D299" s="27" t="s">
        <v>212</v>
      </c>
      <c r="E299" s="22" t="s">
        <v>213</v>
      </c>
      <c r="F299" s="55">
        <v>0</v>
      </c>
      <c r="G299" s="55">
        <v>5255567</v>
      </c>
      <c r="H299" s="55">
        <v>0</v>
      </c>
      <c r="I299" s="55">
        <v>0</v>
      </c>
      <c r="J299" s="55">
        <v>5255567</v>
      </c>
      <c r="K299" s="55">
        <v>5161533</v>
      </c>
      <c r="L299" s="55">
        <v>5161533</v>
      </c>
      <c r="M299" s="55">
        <v>5161533</v>
      </c>
      <c r="N299" s="55">
        <v>5161533</v>
      </c>
      <c r="O299" s="46">
        <f t="shared" si="4"/>
        <v>0.9821077345222694</v>
      </c>
    </row>
    <row r="300" spans="1:15" ht="16.5" x14ac:dyDescent="0.3">
      <c r="A300" s="27" t="s">
        <v>85</v>
      </c>
      <c r="B300" s="22" t="s">
        <v>99</v>
      </c>
      <c r="C300" s="22" t="s">
        <v>104</v>
      </c>
      <c r="D300" s="27" t="s">
        <v>204</v>
      </c>
      <c r="E300" s="22" t="s">
        <v>205</v>
      </c>
      <c r="F300" s="55">
        <v>405429049</v>
      </c>
      <c r="G300" s="55">
        <v>1297063958</v>
      </c>
      <c r="H300" s="55">
        <v>26229666</v>
      </c>
      <c r="I300" s="55">
        <v>38257039</v>
      </c>
      <c r="J300" s="55">
        <v>1690465634</v>
      </c>
      <c r="K300" s="55">
        <v>1249201758</v>
      </c>
      <c r="L300" s="55">
        <v>1185321374</v>
      </c>
      <c r="M300" s="55">
        <v>564426623</v>
      </c>
      <c r="N300" s="55">
        <v>554686851</v>
      </c>
      <c r="O300" s="46">
        <f t="shared" si="4"/>
        <v>0.70118040270080995</v>
      </c>
    </row>
    <row r="301" spans="1:15" ht="16.5" x14ac:dyDescent="0.3">
      <c r="A301" s="27" t="s">
        <v>86</v>
      </c>
      <c r="B301" s="22" t="s">
        <v>152</v>
      </c>
      <c r="C301" s="22" t="s">
        <v>100</v>
      </c>
      <c r="D301" s="27">
        <v>92512</v>
      </c>
      <c r="E301" s="22" t="s">
        <v>384</v>
      </c>
      <c r="F301" s="55">
        <v>4000000</v>
      </c>
      <c r="G301" s="55">
        <v>1653706</v>
      </c>
      <c r="H301" s="55">
        <v>0</v>
      </c>
      <c r="I301" s="55">
        <v>4000000</v>
      </c>
      <c r="J301" s="55">
        <v>1653706</v>
      </c>
      <c r="K301" s="55">
        <v>823110</v>
      </c>
      <c r="L301" s="55">
        <v>823110</v>
      </c>
      <c r="M301" s="55">
        <v>823110</v>
      </c>
      <c r="N301" s="55">
        <v>823110</v>
      </c>
      <c r="O301" s="46">
        <f t="shared" si="4"/>
        <v>0.49773659888758948</v>
      </c>
    </row>
    <row r="302" spans="1:15" ht="16.5" x14ac:dyDescent="0.3">
      <c r="A302" s="27" t="s">
        <v>86</v>
      </c>
      <c r="B302" s="22" t="s">
        <v>152</v>
      </c>
      <c r="C302" s="22" t="s">
        <v>100</v>
      </c>
      <c r="D302" s="27">
        <v>92521</v>
      </c>
      <c r="E302" s="22" t="s">
        <v>385</v>
      </c>
      <c r="F302" s="55">
        <v>3000000</v>
      </c>
      <c r="G302" s="55">
        <v>0</v>
      </c>
      <c r="H302" s="55">
        <v>0</v>
      </c>
      <c r="I302" s="55">
        <v>3000000</v>
      </c>
      <c r="J302" s="55">
        <v>0</v>
      </c>
      <c r="K302" s="55">
        <v>0</v>
      </c>
      <c r="L302" s="55">
        <v>0</v>
      </c>
      <c r="M302" s="55">
        <v>0</v>
      </c>
      <c r="N302" s="55">
        <v>0</v>
      </c>
      <c r="O302" s="46">
        <v>0</v>
      </c>
    </row>
    <row r="303" spans="1:15" ht="16.5" x14ac:dyDescent="0.3">
      <c r="A303" s="27" t="s">
        <v>86</v>
      </c>
      <c r="B303" s="22" t="s">
        <v>152</v>
      </c>
      <c r="C303" s="22" t="s">
        <v>100</v>
      </c>
      <c r="D303" s="27">
        <v>92522</v>
      </c>
      <c r="E303" s="22" t="s">
        <v>386</v>
      </c>
      <c r="F303" s="55">
        <v>3000000</v>
      </c>
      <c r="G303" s="55">
        <v>346294</v>
      </c>
      <c r="H303" s="55">
        <v>7000000</v>
      </c>
      <c r="I303" s="55">
        <v>0</v>
      </c>
      <c r="J303" s="55">
        <v>10346294</v>
      </c>
      <c r="K303" s="55">
        <v>8548741</v>
      </c>
      <c r="L303" s="55">
        <v>8548741</v>
      </c>
      <c r="M303" s="55">
        <v>8548741</v>
      </c>
      <c r="N303" s="55">
        <v>8548741</v>
      </c>
      <c r="O303" s="46">
        <f t="shared" si="4"/>
        <v>0.82626117139141808</v>
      </c>
    </row>
    <row r="304" spans="1:15" ht="16.5" x14ac:dyDescent="0.3">
      <c r="A304" s="27" t="s">
        <v>86</v>
      </c>
      <c r="B304" s="22" t="s">
        <v>152</v>
      </c>
      <c r="C304" s="22" t="s">
        <v>100</v>
      </c>
      <c r="D304" s="27">
        <v>92919</v>
      </c>
      <c r="E304" s="22" t="s">
        <v>387</v>
      </c>
      <c r="F304" s="55">
        <v>0</v>
      </c>
      <c r="G304" s="55">
        <v>27510940</v>
      </c>
      <c r="H304" s="55">
        <v>0</v>
      </c>
      <c r="I304" s="55">
        <v>0</v>
      </c>
      <c r="J304" s="55">
        <v>27510940</v>
      </c>
      <c r="K304" s="55">
        <v>0</v>
      </c>
      <c r="L304" s="55">
        <v>0</v>
      </c>
      <c r="M304" s="55">
        <v>0</v>
      </c>
      <c r="N304" s="55">
        <v>0</v>
      </c>
      <c r="O304" s="46">
        <f t="shared" si="4"/>
        <v>0</v>
      </c>
    </row>
    <row r="305" spans="1:15" ht="16.5" x14ac:dyDescent="0.3">
      <c r="A305" s="27" t="s">
        <v>86</v>
      </c>
      <c r="B305" s="22" t="s">
        <v>152</v>
      </c>
      <c r="C305" s="22" t="s">
        <v>100</v>
      </c>
      <c r="D305" s="27">
        <v>93122</v>
      </c>
      <c r="E305" s="22" t="s">
        <v>388</v>
      </c>
      <c r="F305" s="55">
        <v>150000</v>
      </c>
      <c r="G305" s="55">
        <v>2800000</v>
      </c>
      <c r="H305" s="55">
        <v>306100</v>
      </c>
      <c r="I305" s="55">
        <v>0</v>
      </c>
      <c r="J305" s="55">
        <v>3256100</v>
      </c>
      <c r="K305" s="55">
        <v>2380100</v>
      </c>
      <c r="L305" s="55">
        <v>2380100</v>
      </c>
      <c r="M305" s="55">
        <v>456100</v>
      </c>
      <c r="N305" s="55">
        <v>404100</v>
      </c>
      <c r="O305" s="46">
        <f t="shared" si="4"/>
        <v>0.73096649365805721</v>
      </c>
    </row>
    <row r="306" spans="1:15" ht="16.5" x14ac:dyDescent="0.3">
      <c r="A306" s="27" t="s">
        <v>86</v>
      </c>
      <c r="B306" s="22" t="s">
        <v>152</v>
      </c>
      <c r="C306" s="22" t="s">
        <v>100</v>
      </c>
      <c r="D306" s="27">
        <v>94331</v>
      </c>
      <c r="E306" s="22" t="s">
        <v>389</v>
      </c>
      <c r="F306" s="55">
        <v>3290000</v>
      </c>
      <c r="G306" s="55">
        <v>0</v>
      </c>
      <c r="H306" s="55">
        <v>0</v>
      </c>
      <c r="I306" s="55">
        <v>0</v>
      </c>
      <c r="J306" s="55">
        <v>3290000</v>
      </c>
      <c r="K306" s="55">
        <v>3290000</v>
      </c>
      <c r="L306" s="55">
        <v>3290000</v>
      </c>
      <c r="M306" s="55">
        <v>949397</v>
      </c>
      <c r="N306" s="55">
        <v>949397</v>
      </c>
      <c r="O306" s="46">
        <f t="shared" si="4"/>
        <v>1</v>
      </c>
    </row>
    <row r="307" spans="1:15" ht="16.5" x14ac:dyDescent="0.3">
      <c r="A307" s="27" t="s">
        <v>86</v>
      </c>
      <c r="B307" s="22" t="s">
        <v>152</v>
      </c>
      <c r="C307" s="22" t="s">
        <v>100</v>
      </c>
      <c r="D307" s="27">
        <v>94590</v>
      </c>
      <c r="E307" s="22" t="s">
        <v>390</v>
      </c>
      <c r="F307" s="55">
        <v>1610000</v>
      </c>
      <c r="G307" s="55">
        <v>0</v>
      </c>
      <c r="H307" s="55">
        <v>0</v>
      </c>
      <c r="I307" s="55">
        <v>0</v>
      </c>
      <c r="J307" s="55">
        <v>1610000</v>
      </c>
      <c r="K307" s="55">
        <v>1610000</v>
      </c>
      <c r="L307" s="55">
        <v>1610000</v>
      </c>
      <c r="M307" s="55">
        <v>592541</v>
      </c>
      <c r="N307" s="55">
        <v>592541</v>
      </c>
      <c r="O307" s="46">
        <f t="shared" si="4"/>
        <v>1</v>
      </c>
    </row>
    <row r="308" spans="1:15" ht="16.5" x14ac:dyDescent="0.3">
      <c r="A308" s="27" t="s">
        <v>86</v>
      </c>
      <c r="B308" s="22" t="s">
        <v>152</v>
      </c>
      <c r="C308" s="22" t="s">
        <v>100</v>
      </c>
      <c r="D308" s="27">
        <v>95110</v>
      </c>
      <c r="E308" s="22" t="s">
        <v>391</v>
      </c>
      <c r="F308" s="55">
        <v>2914440</v>
      </c>
      <c r="G308" s="55">
        <v>80132907</v>
      </c>
      <c r="H308" s="55">
        <v>6500</v>
      </c>
      <c r="I308" s="55">
        <v>16250000</v>
      </c>
      <c r="J308" s="55">
        <v>66803847</v>
      </c>
      <c r="K308" s="55">
        <v>2641000</v>
      </c>
      <c r="L308" s="55">
        <v>2641000</v>
      </c>
      <c r="M308" s="55">
        <v>2641000</v>
      </c>
      <c r="N308" s="55">
        <v>2641000</v>
      </c>
      <c r="O308" s="46">
        <f t="shared" si="4"/>
        <v>3.9533651407829849E-2</v>
      </c>
    </row>
    <row r="309" spans="1:15" ht="16.5" x14ac:dyDescent="0.3">
      <c r="A309" s="27" t="s">
        <v>86</v>
      </c>
      <c r="B309" s="22" t="s">
        <v>152</v>
      </c>
      <c r="C309" s="22" t="s">
        <v>100</v>
      </c>
      <c r="D309" s="27">
        <v>96590</v>
      </c>
      <c r="E309" s="22" t="s">
        <v>392</v>
      </c>
      <c r="F309" s="55">
        <v>0</v>
      </c>
      <c r="G309" s="55">
        <v>23000000</v>
      </c>
      <c r="H309" s="55">
        <v>2000000</v>
      </c>
      <c r="I309" s="55">
        <v>0</v>
      </c>
      <c r="J309" s="55">
        <v>25000000</v>
      </c>
      <c r="K309" s="55">
        <v>0</v>
      </c>
      <c r="L309" s="55">
        <v>0</v>
      </c>
      <c r="M309" s="55">
        <v>0</v>
      </c>
      <c r="N309" s="55">
        <v>0</v>
      </c>
      <c r="O309" s="46">
        <f t="shared" si="4"/>
        <v>0</v>
      </c>
    </row>
    <row r="310" spans="1:15" ht="16.5" x14ac:dyDescent="0.3">
      <c r="A310" s="27" t="s">
        <v>86</v>
      </c>
      <c r="B310" s="22" t="s">
        <v>152</v>
      </c>
      <c r="C310" s="22" t="s">
        <v>101</v>
      </c>
      <c r="D310" s="27" t="s">
        <v>198</v>
      </c>
      <c r="E310" s="22" t="s">
        <v>199</v>
      </c>
      <c r="F310" s="55">
        <v>17964440</v>
      </c>
      <c r="G310" s="55">
        <v>135443847</v>
      </c>
      <c r="H310" s="55">
        <v>2312600</v>
      </c>
      <c r="I310" s="55">
        <v>16250000</v>
      </c>
      <c r="J310" s="55">
        <v>139470887</v>
      </c>
      <c r="K310" s="55">
        <v>19292951</v>
      </c>
      <c r="L310" s="55">
        <v>19292951</v>
      </c>
      <c r="M310" s="55">
        <v>14010889</v>
      </c>
      <c r="N310" s="55">
        <v>13958889</v>
      </c>
      <c r="O310" s="46">
        <f t="shared" si="4"/>
        <v>0.13832959275579856</v>
      </c>
    </row>
    <row r="311" spans="1:15" ht="16.5" x14ac:dyDescent="0.3">
      <c r="A311" s="27" t="s">
        <v>86</v>
      </c>
      <c r="B311" s="22" t="s">
        <v>152</v>
      </c>
      <c r="C311" s="22" t="s">
        <v>103</v>
      </c>
      <c r="D311" s="27" t="s">
        <v>202</v>
      </c>
      <c r="E311" s="22" t="s">
        <v>203</v>
      </c>
      <c r="F311" s="55">
        <v>0</v>
      </c>
      <c r="G311" s="55">
        <v>42000000</v>
      </c>
      <c r="H311" s="55">
        <v>0</v>
      </c>
      <c r="I311" s="55">
        <v>0</v>
      </c>
      <c r="J311" s="55">
        <v>42000000</v>
      </c>
      <c r="K311" s="55">
        <v>0</v>
      </c>
      <c r="L311" s="55">
        <v>0</v>
      </c>
      <c r="M311" s="55">
        <v>0</v>
      </c>
      <c r="N311" s="55">
        <v>0</v>
      </c>
      <c r="O311" s="46">
        <f t="shared" si="4"/>
        <v>0</v>
      </c>
    </row>
    <row r="312" spans="1:15" ht="16.5" x14ac:dyDescent="0.3">
      <c r="A312" s="27" t="s">
        <v>86</v>
      </c>
      <c r="B312" s="22" t="s">
        <v>152</v>
      </c>
      <c r="C312" s="22" t="s">
        <v>103</v>
      </c>
      <c r="D312" s="27" t="s">
        <v>207</v>
      </c>
      <c r="E312" s="22" t="s">
        <v>208</v>
      </c>
      <c r="F312" s="55">
        <v>0</v>
      </c>
      <c r="G312" s="55">
        <v>4800000</v>
      </c>
      <c r="H312" s="55">
        <v>2177600</v>
      </c>
      <c r="I312" s="55">
        <v>0</v>
      </c>
      <c r="J312" s="55">
        <v>6977600</v>
      </c>
      <c r="K312" s="55">
        <v>2918210</v>
      </c>
      <c r="L312" s="55">
        <v>2918210</v>
      </c>
      <c r="M312" s="55">
        <v>994210</v>
      </c>
      <c r="N312" s="55">
        <v>994210</v>
      </c>
      <c r="O312" s="46">
        <f t="shared" si="4"/>
        <v>0.41822546434304059</v>
      </c>
    </row>
    <row r="313" spans="1:15" ht="16.5" x14ac:dyDescent="0.3">
      <c r="A313" s="27" t="s">
        <v>86</v>
      </c>
      <c r="B313" s="22" t="s">
        <v>152</v>
      </c>
      <c r="C313" s="22" t="s">
        <v>103</v>
      </c>
      <c r="D313" s="27" t="s">
        <v>209</v>
      </c>
      <c r="E313" s="22" t="s">
        <v>210</v>
      </c>
      <c r="F313" s="55">
        <v>17964440</v>
      </c>
      <c r="G313" s="55">
        <v>0</v>
      </c>
      <c r="H313" s="55">
        <v>135000</v>
      </c>
      <c r="I313" s="55">
        <v>0</v>
      </c>
      <c r="J313" s="55">
        <v>18099440</v>
      </c>
      <c r="K313" s="55">
        <v>16374741</v>
      </c>
      <c r="L313" s="55">
        <v>16374741</v>
      </c>
      <c r="M313" s="55">
        <v>13016679</v>
      </c>
      <c r="N313" s="55">
        <v>12964679</v>
      </c>
      <c r="O313" s="46">
        <f t="shared" si="4"/>
        <v>0.90470981422629648</v>
      </c>
    </row>
    <row r="314" spans="1:15" ht="16.5" x14ac:dyDescent="0.3">
      <c r="A314" s="27" t="s">
        <v>86</v>
      </c>
      <c r="B314" s="22" t="s">
        <v>152</v>
      </c>
      <c r="C314" s="22" t="s">
        <v>103</v>
      </c>
      <c r="D314" s="27" t="s">
        <v>215</v>
      </c>
      <c r="E314" s="22" t="s">
        <v>216</v>
      </c>
      <c r="F314" s="55">
        <v>0</v>
      </c>
      <c r="G314" s="55">
        <v>88643847</v>
      </c>
      <c r="H314" s="55">
        <v>0</v>
      </c>
      <c r="I314" s="55">
        <v>16250000</v>
      </c>
      <c r="J314" s="55">
        <v>72393847</v>
      </c>
      <c r="K314" s="55">
        <v>0</v>
      </c>
      <c r="L314" s="55">
        <v>0</v>
      </c>
      <c r="M314" s="55">
        <v>0</v>
      </c>
      <c r="N314" s="55">
        <v>0</v>
      </c>
      <c r="O314" s="46">
        <f t="shared" si="4"/>
        <v>0</v>
      </c>
    </row>
    <row r="315" spans="1:15" ht="16.5" x14ac:dyDescent="0.3">
      <c r="A315" s="27" t="s">
        <v>86</v>
      </c>
      <c r="B315" s="22" t="s">
        <v>152</v>
      </c>
      <c r="C315" s="22" t="s">
        <v>104</v>
      </c>
      <c r="D315" s="27" t="s">
        <v>204</v>
      </c>
      <c r="E315" s="22" t="s">
        <v>205</v>
      </c>
      <c r="F315" s="55">
        <v>17964440</v>
      </c>
      <c r="G315" s="55">
        <v>135443847</v>
      </c>
      <c r="H315" s="55">
        <v>2312600</v>
      </c>
      <c r="I315" s="55">
        <v>16250000</v>
      </c>
      <c r="J315" s="55">
        <v>139470887</v>
      </c>
      <c r="K315" s="55">
        <v>19292951</v>
      </c>
      <c r="L315" s="55">
        <v>19292951</v>
      </c>
      <c r="M315" s="55">
        <v>14010889</v>
      </c>
      <c r="N315" s="55">
        <v>13958889</v>
      </c>
      <c r="O315" s="46">
        <f t="shared" si="4"/>
        <v>0.13832959275579856</v>
      </c>
    </row>
    <row r="316" spans="1:15" ht="16.5" x14ac:dyDescent="0.3">
      <c r="A316" s="27" t="s">
        <v>87</v>
      </c>
      <c r="B316" s="22" t="s">
        <v>159</v>
      </c>
      <c r="C316" s="22" t="s">
        <v>100</v>
      </c>
      <c r="D316" s="27">
        <v>63111</v>
      </c>
      <c r="E316" s="22" t="s">
        <v>393</v>
      </c>
      <c r="F316" s="55">
        <v>0</v>
      </c>
      <c r="G316" s="55">
        <v>61850000</v>
      </c>
      <c r="H316" s="55">
        <v>0</v>
      </c>
      <c r="I316" s="55">
        <v>0</v>
      </c>
      <c r="J316" s="55">
        <v>61850000</v>
      </c>
      <c r="K316" s="55">
        <v>18310893</v>
      </c>
      <c r="L316" s="55">
        <v>18310893</v>
      </c>
      <c r="M316" s="55">
        <v>18310893</v>
      </c>
      <c r="N316" s="55">
        <v>18310893</v>
      </c>
      <c r="O316" s="46">
        <f t="shared" si="4"/>
        <v>0.29605324171382374</v>
      </c>
    </row>
    <row r="317" spans="1:15" ht="16.5" x14ac:dyDescent="0.3">
      <c r="A317" s="27" t="s">
        <v>87</v>
      </c>
      <c r="B317" s="22" t="s">
        <v>159</v>
      </c>
      <c r="C317" s="22" t="s">
        <v>100</v>
      </c>
      <c r="D317" s="27">
        <v>63311</v>
      </c>
      <c r="E317" s="22" t="s">
        <v>316</v>
      </c>
      <c r="F317" s="55">
        <v>0</v>
      </c>
      <c r="G317" s="55">
        <v>37110000</v>
      </c>
      <c r="H317" s="55">
        <v>0</v>
      </c>
      <c r="I317" s="55">
        <v>0</v>
      </c>
      <c r="J317" s="55">
        <v>37110000</v>
      </c>
      <c r="K317" s="55">
        <v>9149814</v>
      </c>
      <c r="L317" s="55">
        <v>9149814</v>
      </c>
      <c r="M317" s="55">
        <v>9149814</v>
      </c>
      <c r="N317" s="55">
        <v>9149814</v>
      </c>
      <c r="O317" s="46">
        <f t="shared" si="4"/>
        <v>0.24655925626515765</v>
      </c>
    </row>
    <row r="318" spans="1:15" ht="16.5" x14ac:dyDescent="0.3">
      <c r="A318" s="27" t="s">
        <v>87</v>
      </c>
      <c r="B318" s="22" t="s">
        <v>159</v>
      </c>
      <c r="C318" s="22" t="s">
        <v>100</v>
      </c>
      <c r="D318" s="27">
        <v>64112</v>
      </c>
      <c r="E318" s="22" t="s">
        <v>318</v>
      </c>
      <c r="F318" s="55">
        <v>0</v>
      </c>
      <c r="G318" s="55">
        <v>24740000</v>
      </c>
      <c r="H318" s="55">
        <v>0</v>
      </c>
      <c r="I318" s="55">
        <v>0</v>
      </c>
      <c r="J318" s="55">
        <v>24740000</v>
      </c>
      <c r="K318" s="55">
        <v>7478021</v>
      </c>
      <c r="L318" s="55">
        <v>7478021</v>
      </c>
      <c r="M318" s="55">
        <v>7478021</v>
      </c>
      <c r="N318" s="55">
        <v>7478021</v>
      </c>
      <c r="O318" s="46">
        <f t="shared" si="4"/>
        <v>0.30226438965238478</v>
      </c>
    </row>
    <row r="319" spans="1:15" ht="16.5" x14ac:dyDescent="0.3">
      <c r="A319" s="27" t="s">
        <v>87</v>
      </c>
      <c r="B319" s="22" t="s">
        <v>159</v>
      </c>
      <c r="C319" s="22" t="s">
        <v>101</v>
      </c>
      <c r="D319" s="27" t="s">
        <v>198</v>
      </c>
      <c r="E319" s="22" t="s">
        <v>199</v>
      </c>
      <c r="F319" s="55">
        <v>0</v>
      </c>
      <c r="G319" s="55">
        <v>123700000</v>
      </c>
      <c r="H319" s="55">
        <v>0</v>
      </c>
      <c r="I319" s="55">
        <v>0</v>
      </c>
      <c r="J319" s="55">
        <v>123700000</v>
      </c>
      <c r="K319" s="55">
        <v>34938728</v>
      </c>
      <c r="L319" s="55">
        <v>34938728</v>
      </c>
      <c r="M319" s="55">
        <v>34938728</v>
      </c>
      <c r="N319" s="55">
        <v>34938728</v>
      </c>
      <c r="O319" s="46">
        <f t="shared" si="4"/>
        <v>0.28244727566693612</v>
      </c>
    </row>
    <row r="320" spans="1:15" ht="16.5" x14ac:dyDescent="0.3">
      <c r="A320" s="27" t="s">
        <v>87</v>
      </c>
      <c r="B320" s="22" t="s">
        <v>159</v>
      </c>
      <c r="C320" s="22" t="s">
        <v>103</v>
      </c>
      <c r="D320" s="27" t="s">
        <v>202</v>
      </c>
      <c r="E320" s="22" t="s">
        <v>203</v>
      </c>
      <c r="F320" s="55">
        <v>0</v>
      </c>
      <c r="G320" s="55">
        <v>93700000</v>
      </c>
      <c r="H320" s="55">
        <v>0</v>
      </c>
      <c r="I320" s="55">
        <v>0</v>
      </c>
      <c r="J320" s="55">
        <v>93700000</v>
      </c>
      <c r="K320" s="55">
        <v>34938728</v>
      </c>
      <c r="L320" s="55">
        <v>34938728</v>
      </c>
      <c r="M320" s="55">
        <v>34938728</v>
      </c>
      <c r="N320" s="55">
        <v>34938728</v>
      </c>
      <c r="O320" s="46">
        <f t="shared" si="4"/>
        <v>0.37287863393810033</v>
      </c>
    </row>
    <row r="321" spans="1:15" ht="16.5" x14ac:dyDescent="0.3">
      <c r="A321" s="27" t="s">
        <v>87</v>
      </c>
      <c r="B321" s="22" t="s">
        <v>159</v>
      </c>
      <c r="C321" s="22" t="s">
        <v>103</v>
      </c>
      <c r="D321" s="27" t="s">
        <v>207</v>
      </c>
      <c r="E321" s="22" t="s">
        <v>208</v>
      </c>
      <c r="F321" s="55">
        <v>0</v>
      </c>
      <c r="G321" s="55">
        <v>30000000</v>
      </c>
      <c r="H321" s="55">
        <v>0</v>
      </c>
      <c r="I321" s="55">
        <v>0</v>
      </c>
      <c r="J321" s="55">
        <v>30000000</v>
      </c>
      <c r="K321" s="55">
        <v>0</v>
      </c>
      <c r="L321" s="55">
        <v>0</v>
      </c>
      <c r="M321" s="55">
        <v>0</v>
      </c>
      <c r="N321" s="55">
        <v>0</v>
      </c>
      <c r="O321" s="46">
        <f t="shared" si="4"/>
        <v>0</v>
      </c>
    </row>
    <row r="322" spans="1:15" ht="16.5" x14ac:dyDescent="0.3">
      <c r="A322" s="27" t="s">
        <v>87</v>
      </c>
      <c r="B322" s="22" t="s">
        <v>159</v>
      </c>
      <c r="C322" s="22" t="s">
        <v>104</v>
      </c>
      <c r="D322" s="27" t="s">
        <v>204</v>
      </c>
      <c r="E322" s="22" t="s">
        <v>205</v>
      </c>
      <c r="F322" s="55">
        <v>0</v>
      </c>
      <c r="G322" s="55">
        <v>123700000</v>
      </c>
      <c r="H322" s="55">
        <v>0</v>
      </c>
      <c r="I322" s="55">
        <v>0</v>
      </c>
      <c r="J322" s="55">
        <v>123700000</v>
      </c>
      <c r="K322" s="55">
        <v>34938728</v>
      </c>
      <c r="L322" s="55">
        <v>34938728</v>
      </c>
      <c r="M322" s="55">
        <v>34938728</v>
      </c>
      <c r="N322" s="55">
        <v>34938728</v>
      </c>
      <c r="O322" s="46">
        <f t="shared" si="4"/>
        <v>0.28244727566693612</v>
      </c>
    </row>
    <row r="323" spans="1:15" ht="16.5" x14ac:dyDescent="0.3">
      <c r="A323" s="27" t="s">
        <v>88</v>
      </c>
      <c r="B323" s="22" t="s">
        <v>153</v>
      </c>
      <c r="C323" s="22"/>
      <c r="D323" s="27"/>
      <c r="E323" s="22"/>
      <c r="F323" s="55">
        <v>2227000</v>
      </c>
      <c r="G323" s="55">
        <v>0</v>
      </c>
      <c r="H323" s="55">
        <v>1940298</v>
      </c>
      <c r="I323" s="55">
        <v>0</v>
      </c>
      <c r="J323" s="55">
        <v>4167298</v>
      </c>
      <c r="K323" s="55">
        <v>3354000</v>
      </c>
      <c r="L323" s="55">
        <v>3354000</v>
      </c>
      <c r="M323" s="55">
        <v>2321564</v>
      </c>
      <c r="N323" s="55">
        <v>2321564</v>
      </c>
      <c r="O323" s="46">
        <f t="shared" si="4"/>
        <v>0.80483805093852179</v>
      </c>
    </row>
    <row r="324" spans="1:15" ht="16.5" x14ac:dyDescent="0.3">
      <c r="A324" s="27" t="s">
        <v>89</v>
      </c>
      <c r="B324" s="22" t="s">
        <v>96</v>
      </c>
      <c r="C324" s="22"/>
      <c r="D324" s="27"/>
      <c r="E324" s="22"/>
      <c r="F324" s="55">
        <v>2227000</v>
      </c>
      <c r="G324" s="55">
        <v>0</v>
      </c>
      <c r="H324" s="55">
        <v>1940298</v>
      </c>
      <c r="I324" s="55">
        <v>0</v>
      </c>
      <c r="J324" s="55">
        <v>4167298</v>
      </c>
      <c r="K324" s="55">
        <v>3354000</v>
      </c>
      <c r="L324" s="55">
        <v>3354000</v>
      </c>
      <c r="M324" s="55">
        <v>2321564</v>
      </c>
      <c r="N324" s="55">
        <v>2321564</v>
      </c>
      <c r="O324" s="46">
        <f t="shared" si="4"/>
        <v>0.80483805093852179</v>
      </c>
    </row>
    <row r="325" spans="1:15" ht="16.5" x14ac:dyDescent="0.3">
      <c r="A325" s="27" t="s">
        <v>90</v>
      </c>
      <c r="B325" s="22" t="s">
        <v>154</v>
      </c>
      <c r="C325" s="22" t="s">
        <v>101</v>
      </c>
      <c r="D325" s="27" t="s">
        <v>198</v>
      </c>
      <c r="E325" s="22" t="s">
        <v>199</v>
      </c>
      <c r="F325" s="55">
        <v>2227000</v>
      </c>
      <c r="G325" s="55">
        <v>0</v>
      </c>
      <c r="H325" s="55">
        <v>1940298</v>
      </c>
      <c r="I325" s="55">
        <v>0</v>
      </c>
      <c r="J325" s="55">
        <v>4167298</v>
      </c>
      <c r="K325" s="55">
        <v>3354000</v>
      </c>
      <c r="L325" s="55">
        <v>3354000</v>
      </c>
      <c r="M325" s="55">
        <v>2321564</v>
      </c>
      <c r="N325" s="55">
        <v>2321564</v>
      </c>
      <c r="O325" s="46">
        <f t="shared" si="4"/>
        <v>0.80483805093852179</v>
      </c>
    </row>
    <row r="326" spans="1:15" ht="16.5" x14ac:dyDescent="0.3">
      <c r="A326" s="27" t="s">
        <v>90</v>
      </c>
      <c r="B326" s="22" t="s">
        <v>154</v>
      </c>
      <c r="C326" s="22" t="s">
        <v>103</v>
      </c>
      <c r="D326" s="27" t="s">
        <v>207</v>
      </c>
      <c r="E326" s="22" t="s">
        <v>208</v>
      </c>
      <c r="F326" s="55">
        <v>0</v>
      </c>
      <c r="G326" s="55">
        <v>0</v>
      </c>
      <c r="H326" s="55">
        <v>813298</v>
      </c>
      <c r="I326" s="55">
        <v>0</v>
      </c>
      <c r="J326" s="55">
        <v>813298</v>
      </c>
      <c r="K326" s="55">
        <v>0</v>
      </c>
      <c r="L326" s="55">
        <v>0</v>
      </c>
      <c r="M326" s="55">
        <v>0</v>
      </c>
      <c r="N326" s="55">
        <v>0</v>
      </c>
      <c r="O326" s="46">
        <f t="shared" si="4"/>
        <v>0</v>
      </c>
    </row>
    <row r="327" spans="1:15" ht="16.5" x14ac:dyDescent="0.3">
      <c r="A327" s="27" t="s">
        <v>90</v>
      </c>
      <c r="B327" s="22" t="s">
        <v>154</v>
      </c>
      <c r="C327" s="22" t="s">
        <v>103</v>
      </c>
      <c r="D327" s="27" t="s">
        <v>209</v>
      </c>
      <c r="E327" s="22" t="s">
        <v>210</v>
      </c>
      <c r="F327" s="55">
        <v>2227000</v>
      </c>
      <c r="G327" s="55">
        <v>0</v>
      </c>
      <c r="H327" s="55">
        <v>1127000</v>
      </c>
      <c r="I327" s="55">
        <v>0</v>
      </c>
      <c r="J327" s="55">
        <v>3354000</v>
      </c>
      <c r="K327" s="55">
        <v>3354000</v>
      </c>
      <c r="L327" s="55">
        <v>3354000</v>
      </c>
      <c r="M327" s="55">
        <v>2321564</v>
      </c>
      <c r="N327" s="55">
        <v>2321564</v>
      </c>
      <c r="O327" s="46">
        <f t="shared" si="4"/>
        <v>1</v>
      </c>
    </row>
    <row r="328" spans="1:15" ht="16.5" x14ac:dyDescent="0.3">
      <c r="A328" s="27" t="s">
        <v>90</v>
      </c>
      <c r="B328" s="22" t="s">
        <v>154</v>
      </c>
      <c r="C328" s="22" t="s">
        <v>104</v>
      </c>
      <c r="D328" s="27" t="s">
        <v>204</v>
      </c>
      <c r="E328" s="22" t="s">
        <v>205</v>
      </c>
      <c r="F328" s="55">
        <v>2227000</v>
      </c>
      <c r="G328" s="55">
        <v>0</v>
      </c>
      <c r="H328" s="55">
        <v>1940298</v>
      </c>
      <c r="I328" s="55">
        <v>0</v>
      </c>
      <c r="J328" s="55">
        <v>4167298</v>
      </c>
      <c r="K328" s="55">
        <v>3354000</v>
      </c>
      <c r="L328" s="55">
        <v>3354000</v>
      </c>
      <c r="M328" s="55">
        <v>2321564</v>
      </c>
      <c r="N328" s="55">
        <v>2321564</v>
      </c>
      <c r="O328" s="46">
        <f t="shared" si="4"/>
        <v>0.80483805093852179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Pptal_31jul22</vt:lpstr>
      <vt:lpstr>Ejec ing 31jul22</vt:lpstr>
      <vt:lpstr>Ejec gastos 31juL22</vt:lpstr>
      <vt:lpstr>'Ejecc Pptal_31jul22'!Área_de_impresión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2022-07-30T01:12:05Z</cp:lastPrinted>
  <dcterms:created xsi:type="dcterms:W3CDTF">2019-04-05T19:47:45Z</dcterms:created>
  <dcterms:modified xsi:type="dcterms:W3CDTF">2022-09-21T14:10:34Z</dcterms:modified>
</cp:coreProperties>
</file>